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ercdfs01\users$\lawrences\Documents\0 Working\RSTC\Guidelines\"/>
    </mc:Choice>
  </mc:AlternateContent>
  <bookViews>
    <workbookView xWindow="63492" yWindow="-120" windowWidth="29040" windowHeight="15996" tabRatio="772" firstSheet="1" activeTab="1"/>
  </bookViews>
  <sheets>
    <sheet name="Disclaimer" sheetId="70" r:id="rId1"/>
    <sheet name="Instructions" sheetId="67" r:id="rId2"/>
    <sheet name="Implementation Dashboard" sheetId="66" r:id="rId3"/>
    <sheet name="Self-Assessment" sheetId="61" r:id="rId4"/>
    <sheet name="CIP Standards" sheetId="64" r:id="rId5"/>
    <sheet name="Cyber Security Framework" sheetId="62" r:id="rId6"/>
    <sheet name="data_validation_values" sheetId="60" r:id="rId7"/>
    <sheet name="Pivot Tables" sheetId="65" r:id="rId8"/>
    <sheet name="Background Information" sheetId="69" r:id="rId9"/>
  </sheets>
  <definedNames>
    <definedName name="_xlnm._FilterDatabase" localSheetId="4" hidden="1">'CIP Standards'!$A$1:$C$44</definedName>
    <definedName name="_xlnm._FilterDatabase" localSheetId="5" hidden="1">'Cyber Security Framework'!$A$2:$J$110</definedName>
    <definedName name="_xlnm._FilterDatabase" localSheetId="2" hidden="1">'Implementation Dashboard'!$A$1:$J$312</definedName>
    <definedName name="_xlnm._FilterDatabase" localSheetId="3" hidden="1">'Self-Assessment'!$A$2:$J$275</definedName>
    <definedName name="dv_cip_id">'CIP Standards'!$A$2:$A$44</definedName>
    <definedName name="dv_csf_category_id">'Cyber Security Framework'!$B$3:$B$110</definedName>
    <definedName name="dv_csf_subcategory_id">'Cyber Security Framework'!$D$3:$D$110</definedName>
    <definedName name="dv_implementation_tier">data_validation_values!$A$2:$A$5</definedName>
    <definedName name="dv_relationships">data_validation_values!$A$9:$A$13</definedName>
    <definedName name="lst_csf_subcategory_descriptions">'Cyber Security Framework'!$E$3:$E$110</definedName>
    <definedName name="lst_indexmatch_cipv5id">'Self-Assessment'!$A$3:$A$275</definedName>
    <definedName name="lst_indexmatch_csf_impl_levels">'Self-Assessment'!$I$3:$I$275</definedName>
    <definedName name="lst_indexmatch_csf_subcatid">'Self-Assessment'!$F$3:$F$275</definedName>
    <definedName name="lst_indexmatch_csfid_cipid_relationship">'Self-Assessment'!$H$3:$H$275</definedName>
    <definedName name="lst_risks">data_validation_values!$B$2:$B$5</definedName>
    <definedName name="tbl_cip_csf">'Self-Assessment'!$A$3:$J$275</definedName>
    <definedName name="tbl_cip_requirements">'CIP Standards'!$A$2:$C$44</definedName>
    <definedName name="tbl_csf_category_descriptions">'Cyber Security Framework'!$B$3:$C$110</definedName>
    <definedName name="tbl_csf_subcategories_descriptions">'Cyber Security Framework'!$D$3:$E$110</definedName>
    <definedName name="tbl_implementation_tier_description">data_validation_values!$A$2:$B$5</definedName>
  </definedNames>
  <calcPr calcId="162913"/>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 i="66" l="1"/>
  <c r="H311" i="66" l="1" a="1"/>
  <c r="H311" i="66"/>
  <c r="H309" i="66" a="1"/>
  <c r="H309" i="66"/>
  <c r="H308" i="66" a="1"/>
  <c r="H308" i="66"/>
  <c r="H307" i="66" a="1"/>
  <c r="H307" i="66"/>
  <c r="H306" i="66" a="1"/>
  <c r="H306" i="66"/>
  <c r="H304" i="66" a="1"/>
  <c r="H304" i="66"/>
  <c r="H302" i="66" a="1"/>
  <c r="H302" i="66"/>
  <c r="H301" i="66" a="1"/>
  <c r="H301" i="66"/>
  <c r="H300" i="66" a="1"/>
  <c r="H300" i="66"/>
  <c r="H299" i="66" a="1"/>
  <c r="H299" i="66"/>
  <c r="H297" i="66" a="1"/>
  <c r="H297" i="66"/>
  <c r="H294" i="66" a="1"/>
  <c r="H294" i="66"/>
  <c r="H295" i="66" a="1"/>
  <c r="H295" i="66"/>
  <c r="H293" i="66" a="1"/>
  <c r="H293" i="66"/>
  <c r="H292" i="66" a="1"/>
  <c r="H292" i="66"/>
  <c r="H291" i="66" a="1"/>
  <c r="H291" i="66"/>
  <c r="H290" i="66" a="1"/>
  <c r="H290" i="66"/>
  <c r="H289" i="66" a="1"/>
  <c r="H289" i="66"/>
  <c r="H288" i="66" a="1"/>
  <c r="H288" i="66"/>
  <c r="H287" i="66" a="1"/>
  <c r="H287" i="66"/>
  <c r="H286" i="66" a="1"/>
  <c r="H286" i="66"/>
  <c r="H285" i="66" a="1"/>
  <c r="H285" i="66"/>
  <c r="H284" i="66" a="1"/>
  <c r="H284" i="66"/>
  <c r="H283" i="66" a="1"/>
  <c r="H283" i="66"/>
  <c r="H282" i="66" a="1"/>
  <c r="H282" i="66"/>
  <c r="H281" i="66" a="1"/>
  <c r="H281" i="66"/>
  <c r="H279" i="66" a="1"/>
  <c r="H279" i="66"/>
  <c r="H277" i="66" a="1"/>
  <c r="H277" i="66"/>
  <c r="H275" i="66" a="1"/>
  <c r="H275" i="66"/>
  <c r="H274" i="66" a="1"/>
  <c r="H274" i="66"/>
  <c r="H272" i="66" a="1"/>
  <c r="H272" i="66"/>
  <c r="H270" i="66" a="1"/>
  <c r="H270" i="66"/>
  <c r="H269" i="66" a="1"/>
  <c r="H269" i="66"/>
  <c r="H268" i="66" a="1"/>
  <c r="H268" i="66"/>
  <c r="H266" i="66" a="1"/>
  <c r="H266" i="66"/>
  <c r="H264" i="66" a="1"/>
  <c r="H264" i="66"/>
  <c r="H263" i="66" a="1"/>
  <c r="H263" i="66"/>
  <c r="H262" i="66" a="1"/>
  <c r="H262" i="66"/>
  <c r="H261" i="66" a="1"/>
  <c r="H261" i="66"/>
  <c r="H259" i="66" a="1"/>
  <c r="H259" i="66"/>
  <c r="H257" i="66" a="1"/>
  <c r="H257" i="66"/>
  <c r="H256" i="66" a="1"/>
  <c r="H256" i="66"/>
  <c r="H255" i="66" a="1"/>
  <c r="H255" i="66"/>
  <c r="H254" i="66" a="1"/>
  <c r="H254" i="66"/>
  <c r="H253" i="66" a="1"/>
  <c r="H253" i="66"/>
  <c r="H251" i="66" a="1"/>
  <c r="H251" i="66"/>
  <c r="H249" i="66" a="1"/>
  <c r="H249" i="66"/>
  <c r="H247" i="66" a="1"/>
  <c r="H247" i="66"/>
  <c r="H245" i="66" a="1"/>
  <c r="H245" i="66"/>
  <c r="H244" i="66" a="1"/>
  <c r="H244" i="66"/>
  <c r="H243" i="66" a="1"/>
  <c r="H243" i="66"/>
  <c r="H242" i="66" a="1"/>
  <c r="H242" i="66"/>
  <c r="H241" i="66" a="1"/>
  <c r="H241" i="66"/>
  <c r="H240" i="66" a="1"/>
  <c r="H240" i="66"/>
  <c r="H238" i="66" a="1"/>
  <c r="H238" i="66"/>
  <c r="H236" i="66" a="1"/>
  <c r="H236" i="66"/>
  <c r="H235" i="66" a="1"/>
  <c r="H235" i="66"/>
  <c r="H234" i="66" a="1"/>
  <c r="H234" i="66"/>
  <c r="H233" i="66" a="1"/>
  <c r="H233" i="66"/>
  <c r="H231" i="66" a="1"/>
  <c r="H231" i="66"/>
  <c r="H229" i="66" a="1"/>
  <c r="H229" i="66"/>
  <c r="H227" i="66" a="1"/>
  <c r="H227" i="66"/>
  <c r="H225" i="66" a="1"/>
  <c r="H225" i="66"/>
  <c r="H224" i="66" a="1"/>
  <c r="H224" i="66"/>
  <c r="H223" i="66" a="1"/>
  <c r="H223" i="66"/>
  <c r="H222" i="66" a="1"/>
  <c r="H222" i="66"/>
  <c r="H220" i="66" a="1"/>
  <c r="H220" i="66"/>
  <c r="H218" i="66" a="1"/>
  <c r="H218" i="66"/>
  <c r="H217" i="66" a="1"/>
  <c r="H217" i="66"/>
  <c r="H216" i="66" a="1"/>
  <c r="H216" i="66"/>
  <c r="H215" i="66" a="1"/>
  <c r="H215" i="66"/>
  <c r="H214" i="66" a="1"/>
  <c r="H214" i="66"/>
  <c r="H212" i="66" a="1"/>
  <c r="H212" i="66"/>
  <c r="H210" i="66" a="1"/>
  <c r="H210" i="66"/>
  <c r="H209" i="66" a="1"/>
  <c r="H209" i="66"/>
  <c r="H208" i="66" a="1"/>
  <c r="H208" i="66"/>
  <c r="H207" i="66" a="1"/>
  <c r="H207" i="66"/>
  <c r="H206" i="66" a="1"/>
  <c r="H206" i="66"/>
  <c r="H205" i="66" a="1"/>
  <c r="H205" i="66"/>
  <c r="H204" i="66" a="1"/>
  <c r="H204" i="66"/>
  <c r="H202" i="66" a="1"/>
  <c r="H202" i="66"/>
  <c r="H200" i="66" a="1"/>
  <c r="H200" i="66"/>
  <c r="H199" i="66" a="1"/>
  <c r="H199" i="66"/>
  <c r="H198" i="66" a="1"/>
  <c r="H198" i="66"/>
  <c r="H197" i="66" a="1"/>
  <c r="H197" i="66"/>
  <c r="H196" i="66" a="1"/>
  <c r="H196" i="66"/>
  <c r="H195" i="66" a="1"/>
  <c r="H195" i="66"/>
  <c r="H194" i="66" a="1"/>
  <c r="H194" i="66"/>
  <c r="H193" i="66" a="1"/>
  <c r="H193" i="66"/>
  <c r="H192" i="66" a="1"/>
  <c r="H192" i="66"/>
  <c r="H191" i="66" a="1"/>
  <c r="H191" i="66"/>
  <c r="H190" i="66" a="1"/>
  <c r="H190" i="66"/>
  <c r="H189" i="66" a="1"/>
  <c r="H189" i="66"/>
  <c r="H188" i="66" a="1"/>
  <c r="H188" i="66"/>
  <c r="H187" i="66" a="1"/>
  <c r="H187" i="66"/>
  <c r="H186" i="66" a="1"/>
  <c r="H186" i="66"/>
  <c r="H185" i="66" a="1"/>
  <c r="H185" i="66"/>
  <c r="H184" i="66" a="1"/>
  <c r="H184" i="66"/>
  <c r="H182" i="66" a="1"/>
  <c r="H182" i="66"/>
  <c r="H180" i="66" a="1"/>
  <c r="H180" i="66"/>
  <c r="H179" i="66" a="1"/>
  <c r="H179" i="66"/>
  <c r="H178" i="66" a="1"/>
  <c r="H178" i="66"/>
  <c r="H177" i="66" a="1"/>
  <c r="H177" i="66"/>
  <c r="H176" i="66" a="1"/>
  <c r="H176" i="66"/>
  <c r="H175" i="66" a="1"/>
  <c r="H175" i="66"/>
  <c r="H173" i="66" a="1"/>
  <c r="H173" i="66"/>
  <c r="H171" i="66" a="1"/>
  <c r="H171" i="66"/>
  <c r="H170" i="66" a="1"/>
  <c r="H170" i="66"/>
  <c r="H169" i="66" a="1"/>
  <c r="H169" i="66"/>
  <c r="H168" i="66" a="1"/>
  <c r="H168" i="66"/>
  <c r="H167" i="66" a="1"/>
  <c r="H167" i="66"/>
  <c r="H166" i="66" a="1"/>
  <c r="H166" i="66"/>
  <c r="H165" i="66" a="1"/>
  <c r="H165" i="66"/>
  <c r="H164" i="66" a="1"/>
  <c r="H164" i="66"/>
  <c r="H163" i="66" a="1"/>
  <c r="H163" i="66"/>
  <c r="H161" i="66" a="1"/>
  <c r="H161" i="66"/>
  <c r="H159" i="66" a="1"/>
  <c r="H159" i="66"/>
  <c r="H158" i="66" a="1"/>
  <c r="H158" i="66"/>
  <c r="H157" i="66" a="1"/>
  <c r="H157" i="66"/>
  <c r="H156" i="66" a="1"/>
  <c r="H156" i="66"/>
  <c r="H154" i="66" a="1"/>
  <c r="H154" i="66"/>
  <c r="H152" i="66" a="1"/>
  <c r="H152" i="66"/>
  <c r="H151" i="66" a="1"/>
  <c r="H151" i="66"/>
  <c r="H150" i="66" a="1"/>
  <c r="H150" i="66"/>
  <c r="H149" i="66" a="1"/>
  <c r="H149" i="66"/>
  <c r="H148" i="66" a="1"/>
  <c r="H148" i="66"/>
  <c r="H147" i="66" a="1"/>
  <c r="H147" i="66"/>
  <c r="H145" i="66" a="1"/>
  <c r="H145" i="66"/>
  <c r="H143" i="66" a="1"/>
  <c r="H143" i="66"/>
  <c r="H141" i="66" a="1"/>
  <c r="H141" i="66"/>
  <c r="H139" i="66" a="1"/>
  <c r="H139" i="66"/>
  <c r="H137" i="66" a="1"/>
  <c r="H137" i="66"/>
  <c r="H135" i="66" a="1"/>
  <c r="H135" i="66"/>
  <c r="H134" i="66" a="1"/>
  <c r="H134" i="66"/>
  <c r="H132" i="66" a="1"/>
  <c r="H132" i="66"/>
  <c r="H130" i="66" a="1"/>
  <c r="H130" i="66"/>
  <c r="H129" i="66" a="1"/>
  <c r="H129" i="66"/>
  <c r="H128" i="66" a="1"/>
  <c r="H128" i="66"/>
  <c r="H127" i="66" a="1"/>
  <c r="H127" i="66"/>
  <c r="H126" i="66" a="1"/>
  <c r="H126" i="66"/>
  <c r="H124" i="66" a="1"/>
  <c r="H124" i="66"/>
  <c r="H122" i="66" a="1"/>
  <c r="H122" i="66"/>
  <c r="H121" i="66" a="1"/>
  <c r="H121" i="66"/>
  <c r="H120" i="66" a="1"/>
  <c r="H120" i="66"/>
  <c r="H119" i="66" a="1"/>
  <c r="H119" i="66"/>
  <c r="H118" i="66" a="1"/>
  <c r="H118" i="66"/>
  <c r="H117" i="66" a="1"/>
  <c r="H117" i="66"/>
  <c r="H116" i="66" a="1"/>
  <c r="H116" i="66"/>
  <c r="H114" i="66" a="1"/>
  <c r="H114" i="66"/>
  <c r="H112" i="66" a="1"/>
  <c r="H112" i="66"/>
  <c r="H111" i="66" a="1"/>
  <c r="H111" i="66"/>
  <c r="H110" i="66" a="1"/>
  <c r="H110" i="66"/>
  <c r="H109" i="66" a="1"/>
  <c r="H109" i="66"/>
  <c r="H108" i="66" a="1"/>
  <c r="H108" i="66"/>
  <c r="H107" i="66" a="1"/>
  <c r="H107" i="66"/>
  <c r="H106" i="66" a="1"/>
  <c r="H106" i="66"/>
  <c r="H105" i="66" a="1"/>
  <c r="H105" i="66"/>
  <c r="H104" i="66" a="1"/>
  <c r="H104" i="66"/>
  <c r="H103" i="66" a="1"/>
  <c r="H103" i="66"/>
  <c r="H101" i="66" a="1"/>
  <c r="H101" i="66"/>
  <c r="H99" i="66" a="1"/>
  <c r="H99" i="66"/>
  <c r="H98" i="66" a="1"/>
  <c r="H98" i="66"/>
  <c r="H97" i="66" a="1"/>
  <c r="H97" i="66"/>
  <c r="H96" i="66" a="1"/>
  <c r="H96" i="66"/>
  <c r="H95" i="66" a="1"/>
  <c r="H95" i="66"/>
  <c r="H94" i="66" a="1"/>
  <c r="H94" i="66"/>
  <c r="H92" i="66" a="1"/>
  <c r="H92" i="66"/>
  <c r="H90" i="66" a="1"/>
  <c r="H90" i="66"/>
  <c r="H89" i="66" a="1"/>
  <c r="H89" i="66"/>
  <c r="H88" i="66" a="1"/>
  <c r="H88" i="66"/>
  <c r="H87" i="66" a="1"/>
  <c r="H87" i="66"/>
  <c r="H86" i="66" a="1"/>
  <c r="H86" i="66"/>
  <c r="H85" i="66" a="1"/>
  <c r="H85" i="66"/>
  <c r="H84" i="66" a="1"/>
  <c r="H84" i="66"/>
  <c r="H82" i="66" a="1"/>
  <c r="H82" i="66"/>
  <c r="H79" i="66" a="1"/>
  <c r="H79" i="66"/>
  <c r="H77" i="66" a="1"/>
  <c r="H77" i="66"/>
  <c r="H76" i="66" a="1"/>
  <c r="H76" i="66"/>
  <c r="H75" i="66" a="1"/>
  <c r="H75" i="66"/>
  <c r="H74" i="66" a="1"/>
  <c r="H74" i="66"/>
  <c r="H73" i="66" a="1"/>
  <c r="H73" i="66"/>
  <c r="H72" i="66" a="1"/>
  <c r="H72" i="66"/>
  <c r="H71" i="66" a="1"/>
  <c r="H71" i="66"/>
  <c r="H69" i="66" a="1"/>
  <c r="H69" i="66"/>
  <c r="H67" i="66" a="1"/>
  <c r="H67" i="66"/>
  <c r="H66" i="66" a="1"/>
  <c r="H66" i="66"/>
  <c r="H65" i="66" a="1"/>
  <c r="H65" i="66"/>
  <c r="H63" i="66" a="1"/>
  <c r="H63" i="66"/>
  <c r="H61" i="66" a="1"/>
  <c r="H61" i="66"/>
  <c r="H60" i="66" a="1"/>
  <c r="H60" i="66"/>
  <c r="H58" i="66" a="1"/>
  <c r="H58" i="66"/>
  <c r="H56" i="66" a="1"/>
  <c r="H56" i="66"/>
  <c r="H55" i="66" a="1"/>
  <c r="H55" i="66"/>
  <c r="H53" i="66" a="1"/>
  <c r="H53" i="66"/>
  <c r="H51" i="66" a="1"/>
  <c r="H51" i="66"/>
  <c r="H50" i="66" a="1"/>
  <c r="H50" i="66"/>
  <c r="H49" i="66" a="1"/>
  <c r="H49" i="66"/>
  <c r="H48" i="66" a="1"/>
  <c r="H48" i="66"/>
  <c r="H47" i="66" a="1"/>
  <c r="H47" i="66"/>
  <c r="H46" i="66" a="1"/>
  <c r="H46" i="66"/>
  <c r="H45" i="66" a="1"/>
  <c r="H45" i="66"/>
  <c r="H44" i="66" a="1"/>
  <c r="H44" i="66"/>
  <c r="H43" i="66" a="1"/>
  <c r="H43" i="66"/>
  <c r="H42" i="66" a="1"/>
  <c r="H42" i="66"/>
  <c r="H41" i="66" a="1"/>
  <c r="H41" i="66"/>
  <c r="H40" i="66" a="1"/>
  <c r="H40" i="66"/>
  <c r="H39" i="66" a="1"/>
  <c r="H39" i="66"/>
  <c r="H38" i="66" a="1"/>
  <c r="H38" i="66"/>
  <c r="H37" i="66" a="1"/>
  <c r="H37" i="66"/>
  <c r="H36" i="66" a="1"/>
  <c r="H36" i="66"/>
  <c r="H35" i="66" a="1"/>
  <c r="H35" i="66"/>
  <c r="H34" i="66" a="1"/>
  <c r="H34" i="66"/>
  <c r="H33" i="66" a="1"/>
  <c r="H33" i="66"/>
  <c r="H32" i="66" a="1"/>
  <c r="H32" i="66"/>
  <c r="H31" i="66" a="1"/>
  <c r="H31" i="66"/>
  <c r="H30" i="66" a="1"/>
  <c r="H30" i="66"/>
  <c r="H29" i="66" a="1"/>
  <c r="H29" i="66"/>
  <c r="H28" i="66" a="1"/>
  <c r="H28" i="66"/>
  <c r="H27" i="66" a="1"/>
  <c r="H27" i="66"/>
  <c r="H26" i="66" a="1"/>
  <c r="H26" i="66"/>
  <c r="H25" i="66" a="1"/>
  <c r="H25" i="66"/>
  <c r="H24" i="66" a="1"/>
  <c r="H24" i="66"/>
  <c r="H23" i="66" a="1"/>
  <c r="H23" i="66"/>
  <c r="H22" i="66" a="1"/>
  <c r="H22" i="66"/>
  <c r="H21" i="66" a="1"/>
  <c r="H21" i="66"/>
  <c r="H19" i="66" a="1"/>
  <c r="H19" i="66"/>
  <c r="H16" i="66" a="1"/>
  <c r="H16" i="66"/>
  <c r="H14" i="66" a="1"/>
  <c r="H14" i="66"/>
  <c r="H13" i="66" a="1"/>
  <c r="H13" i="66"/>
  <c r="H12" i="66" a="1"/>
  <c r="H12" i="66"/>
  <c r="H10" i="66" a="1"/>
  <c r="H10" i="66"/>
  <c r="H8" i="66" a="1"/>
  <c r="H8" i="66"/>
  <c r="H7" i="66" a="1"/>
  <c r="H7" i="66"/>
  <c r="H6" i="66" a="1"/>
  <c r="H6" i="66"/>
  <c r="H5" i="66" a="1"/>
  <c r="H5" i="66"/>
  <c r="H4" i="66" a="1"/>
  <c r="H4" i="66"/>
  <c r="H305" i="66" a="1"/>
  <c r="H305" i="66"/>
  <c r="H298" i="66" a="1"/>
  <c r="H298" i="66"/>
  <c r="H280" i="66" a="1"/>
  <c r="H280" i="66"/>
  <c r="H273" i="66" a="1"/>
  <c r="H273" i="66"/>
  <c r="H267" i="66" a="1"/>
  <c r="H267" i="66"/>
  <c r="H260" i="66" a="1"/>
  <c r="H260" i="66"/>
  <c r="H252" i="66" a="1"/>
  <c r="H252" i="66"/>
  <c r="H248" i="66" a="1"/>
  <c r="H248" i="66"/>
  <c r="H239" i="66" a="1"/>
  <c r="H239" i="66"/>
  <c r="H232" i="66" a="1"/>
  <c r="H232" i="66"/>
  <c r="H228" i="66" a="1"/>
  <c r="H228" i="66"/>
  <c r="H221" i="66" a="1"/>
  <c r="H221" i="66"/>
  <c r="H213" i="66" a="1"/>
  <c r="H213" i="66"/>
  <c r="H203" i="66" a="1"/>
  <c r="H203" i="66"/>
  <c r="H183" i="66" a="1"/>
  <c r="H183" i="66"/>
  <c r="H174" i="66" a="1"/>
  <c r="H174" i="66"/>
  <c r="H162" i="66" a="1"/>
  <c r="H162" i="66"/>
  <c r="H155" i="66" a="1"/>
  <c r="H155" i="66"/>
  <c r="H146" i="66" a="1"/>
  <c r="H146" i="66"/>
  <c r="H142" i="66" a="1"/>
  <c r="H142" i="66"/>
  <c r="H138" i="66" a="1"/>
  <c r="H138" i="66"/>
  <c r="H133" i="66" a="1"/>
  <c r="H133" i="66"/>
  <c r="H125" i="66" a="1"/>
  <c r="H125" i="66"/>
  <c r="H115" i="66" a="1"/>
  <c r="H115" i="66"/>
  <c r="H102" i="66" a="1"/>
  <c r="H102" i="66"/>
  <c r="H93" i="66" a="1"/>
  <c r="H93" i="66"/>
  <c r="H83" i="66" a="1"/>
  <c r="H83" i="66"/>
  <c r="H80" i="66" a="1"/>
  <c r="H80" i="66"/>
  <c r="H70" i="66" a="1"/>
  <c r="H70" i="66"/>
  <c r="H64" i="66" a="1"/>
  <c r="H64" i="66"/>
  <c r="H59" i="66" a="1"/>
  <c r="H59" i="66"/>
  <c r="H54" i="66" a="1"/>
  <c r="H54" i="66"/>
  <c r="H20" i="66" a="1"/>
  <c r="H20" i="66"/>
  <c r="H17" i="66" a="1"/>
  <c r="H17" i="66"/>
  <c r="H11" i="66" a="1"/>
  <c r="H11" i="66"/>
  <c r="H3" i="66" a="1"/>
  <c r="H3" i="66"/>
  <c r="H2" i="66" a="1"/>
  <c r="H2" i="66"/>
  <c r="G3" i="66"/>
  <c r="G2" i="66"/>
  <c r="I176" i="66" a="1"/>
  <c r="I176" i="66"/>
  <c r="I175" i="66" a="1"/>
  <c r="I175" i="66"/>
  <c r="I174" i="66" a="1"/>
  <c r="I174" i="66"/>
  <c r="I173" i="66" a="1"/>
  <c r="I173" i="66"/>
  <c r="G132" i="66"/>
  <c r="D311" i="66"/>
  <c r="C311" i="66"/>
  <c r="D304" i="66"/>
  <c r="C304" i="66"/>
  <c r="D297" i="66"/>
  <c r="C297" i="66"/>
  <c r="D279" i="66"/>
  <c r="C279" i="66"/>
  <c r="D277" i="66"/>
  <c r="C277" i="66"/>
  <c r="D272" i="66"/>
  <c r="C272" i="66"/>
  <c r="D266" i="66"/>
  <c r="C266" i="66"/>
  <c r="D259" i="66"/>
  <c r="C259" i="66"/>
  <c r="D251" i="66"/>
  <c r="C251" i="66"/>
  <c r="D247" i="66"/>
  <c r="C247" i="66"/>
  <c r="D238" i="66"/>
  <c r="C238" i="66"/>
  <c r="D231" i="66"/>
  <c r="C231" i="66"/>
  <c r="D227" i="66"/>
  <c r="C227" i="66"/>
  <c r="D220" i="66"/>
  <c r="C220" i="66"/>
  <c r="D212" i="66"/>
  <c r="C212" i="66"/>
  <c r="D202" i="66"/>
  <c r="C202" i="66"/>
  <c r="D182" i="66"/>
  <c r="C182" i="66"/>
  <c r="D173" i="66"/>
  <c r="C173" i="66"/>
  <c r="D161" i="66"/>
  <c r="C161" i="66"/>
  <c r="D154" i="66"/>
  <c r="C154" i="66"/>
  <c r="D145" i="66"/>
  <c r="C145" i="66"/>
  <c r="D141" i="66"/>
  <c r="C141" i="66"/>
  <c r="D137" i="66"/>
  <c r="C137" i="66"/>
  <c r="D132" i="66"/>
  <c r="C132" i="66"/>
  <c r="D124" i="66"/>
  <c r="C124" i="66"/>
  <c r="D114" i="66"/>
  <c r="C114" i="66"/>
  <c r="D101" i="66"/>
  <c r="C101" i="66"/>
  <c r="D92" i="66"/>
  <c r="C92" i="66"/>
  <c r="D82" i="66"/>
  <c r="C82" i="66"/>
  <c r="D79" i="66"/>
  <c r="C79" i="66"/>
  <c r="D69" i="66"/>
  <c r="C69" i="66"/>
  <c r="D63" i="66"/>
  <c r="C63" i="66"/>
  <c r="D58" i="66"/>
  <c r="C58" i="66"/>
  <c r="D53" i="66"/>
  <c r="C53" i="66"/>
  <c r="D19" i="66"/>
  <c r="C19" i="66"/>
  <c r="D16" i="66"/>
  <c r="C16" i="66"/>
  <c r="D10" i="66"/>
  <c r="C10" i="66"/>
  <c r="D2" i="66"/>
  <c r="C2" i="66"/>
  <c r="I311" i="66" a="1"/>
  <c r="I311" i="66"/>
  <c r="G311" i="66"/>
  <c r="I309" i="66" a="1"/>
  <c r="I309" i="66"/>
  <c r="J309" i="66"/>
  <c r="G309" i="66"/>
  <c r="I308" i="66" a="1"/>
  <c r="I308" i="66"/>
  <c r="J308" i="66"/>
  <c r="G308" i="66"/>
  <c r="I307" i="66" a="1"/>
  <c r="I307" i="66"/>
  <c r="J307" i="66"/>
  <c r="G307" i="66"/>
  <c r="I306" i="66" a="1"/>
  <c r="I306" i="66"/>
  <c r="J306" i="66"/>
  <c r="G306" i="66"/>
  <c r="I305" i="66" a="1"/>
  <c r="I305" i="66"/>
  <c r="J305" i="66"/>
  <c r="G305" i="66"/>
  <c r="I304" i="66" a="1"/>
  <c r="I304" i="66"/>
  <c r="G304" i="66"/>
  <c r="I302" i="66" a="1"/>
  <c r="I302" i="66"/>
  <c r="J302" i="66"/>
  <c r="G302" i="66"/>
  <c r="I301" i="66" a="1"/>
  <c r="I301" i="66"/>
  <c r="J301" i="66"/>
  <c r="G301" i="66"/>
  <c r="I300" i="66" a="1"/>
  <c r="I300" i="66"/>
  <c r="J300" i="66"/>
  <c r="G300" i="66"/>
  <c r="I299" i="66" a="1"/>
  <c r="I299" i="66"/>
  <c r="J299" i="66"/>
  <c r="G299" i="66"/>
  <c r="I298" i="66" a="1"/>
  <c r="I298" i="66"/>
  <c r="J298" i="66"/>
  <c r="G298" i="66"/>
  <c r="I297" i="66" a="1"/>
  <c r="I297" i="66"/>
  <c r="G297" i="66"/>
  <c r="I295" i="66" a="1"/>
  <c r="I295" i="66"/>
  <c r="J295" i="66"/>
  <c r="G295" i="66"/>
  <c r="I294" i="66" a="1"/>
  <c r="I294" i="66"/>
  <c r="J294" i="66"/>
  <c r="G294" i="66"/>
  <c r="I293" i="66" a="1"/>
  <c r="I293" i="66"/>
  <c r="J293" i="66"/>
  <c r="G293" i="66"/>
  <c r="I292" i="66" a="1"/>
  <c r="I292" i="66"/>
  <c r="J292" i="66"/>
  <c r="G292" i="66"/>
  <c r="I291" i="66" a="1"/>
  <c r="I291" i="66"/>
  <c r="J291" i="66"/>
  <c r="G291" i="66"/>
  <c r="I290" i="66" a="1"/>
  <c r="I290" i="66"/>
  <c r="J290" i="66"/>
  <c r="G290" i="66"/>
  <c r="I289" i="66" a="1"/>
  <c r="I289" i="66"/>
  <c r="J289" i="66"/>
  <c r="G289" i="66"/>
  <c r="I288" i="66" a="1"/>
  <c r="I288" i="66"/>
  <c r="J288" i="66"/>
  <c r="G288" i="66"/>
  <c r="I287" i="66" a="1"/>
  <c r="I287" i="66"/>
  <c r="J287" i="66"/>
  <c r="G287" i="66"/>
  <c r="I286" i="66" a="1"/>
  <c r="I286" i="66"/>
  <c r="J286" i="66"/>
  <c r="G286" i="66"/>
  <c r="I285" i="66" a="1"/>
  <c r="I285" i="66"/>
  <c r="J285" i="66"/>
  <c r="G285" i="66"/>
  <c r="I284" i="66" a="1"/>
  <c r="I284" i="66"/>
  <c r="J284" i="66"/>
  <c r="G284" i="66"/>
  <c r="I283" i="66" a="1"/>
  <c r="I283" i="66"/>
  <c r="J283" i="66"/>
  <c r="G283" i="66"/>
  <c r="I282" i="66" a="1"/>
  <c r="I282" i="66"/>
  <c r="J282" i="66"/>
  <c r="G282" i="66"/>
  <c r="I281" i="66" a="1"/>
  <c r="I281" i="66"/>
  <c r="J281" i="66"/>
  <c r="G281" i="66"/>
  <c r="I280" i="66" a="1"/>
  <c r="I280" i="66"/>
  <c r="J280" i="66"/>
  <c r="G280" i="66"/>
  <c r="I279" i="66" a="1"/>
  <c r="I279" i="66"/>
  <c r="G279" i="66"/>
  <c r="I277" i="66" a="1"/>
  <c r="I277" i="66"/>
  <c r="G277" i="66"/>
  <c r="I275" i="66" a="1"/>
  <c r="I275" i="66"/>
  <c r="J275" i="66"/>
  <c r="G275" i="66"/>
  <c r="I274" i="66" a="1"/>
  <c r="I274" i="66"/>
  <c r="J274" i="66"/>
  <c r="G274" i="66"/>
  <c r="I273" i="66" a="1"/>
  <c r="I273" i="66"/>
  <c r="J273" i="66"/>
  <c r="G273" i="66"/>
  <c r="I272" i="66" a="1"/>
  <c r="I272" i="66"/>
  <c r="G272" i="66"/>
  <c r="I270" i="66" a="1"/>
  <c r="I270" i="66"/>
  <c r="J270" i="66"/>
  <c r="G270" i="66"/>
  <c r="I269" i="66" a="1"/>
  <c r="I269" i="66"/>
  <c r="J269" i="66"/>
  <c r="G269" i="66"/>
  <c r="I268" i="66" a="1"/>
  <c r="I268" i="66"/>
  <c r="J268" i="66"/>
  <c r="G268" i="66"/>
  <c r="I267" i="66" a="1"/>
  <c r="I267" i="66"/>
  <c r="J267" i="66"/>
  <c r="G267" i="66"/>
  <c r="I266" i="66" a="1"/>
  <c r="I266" i="66"/>
  <c r="G266" i="66"/>
  <c r="I264" i="66" a="1"/>
  <c r="I264" i="66"/>
  <c r="J264" i="66"/>
  <c r="G264" i="66"/>
  <c r="I263" i="66" a="1"/>
  <c r="I263" i="66"/>
  <c r="J263" i="66"/>
  <c r="G263" i="66"/>
  <c r="I262" i="66" a="1"/>
  <c r="I262" i="66"/>
  <c r="J262" i="66"/>
  <c r="G262" i="66"/>
  <c r="I261" i="66" a="1"/>
  <c r="I261" i="66"/>
  <c r="J261" i="66"/>
  <c r="G261" i="66"/>
  <c r="I260" i="66" a="1"/>
  <c r="I260" i="66"/>
  <c r="J260" i="66"/>
  <c r="G260" i="66"/>
  <c r="I259" i="66" a="1"/>
  <c r="I259" i="66"/>
  <c r="G259" i="66"/>
  <c r="I257" i="66" a="1"/>
  <c r="I257" i="66"/>
  <c r="J257" i="66"/>
  <c r="G257" i="66"/>
  <c r="I256" i="66" a="1"/>
  <c r="I256" i="66"/>
  <c r="J256" i="66"/>
  <c r="G256" i="66"/>
  <c r="I255" i="66" a="1"/>
  <c r="I255" i="66"/>
  <c r="J255" i="66"/>
  <c r="G255" i="66"/>
  <c r="I254" i="66" a="1"/>
  <c r="I254" i="66"/>
  <c r="J254" i="66"/>
  <c r="G254" i="66"/>
  <c r="I253" i="66" a="1"/>
  <c r="I253" i="66"/>
  <c r="J253" i="66"/>
  <c r="G253" i="66"/>
  <c r="I252" i="66" a="1"/>
  <c r="I252" i="66"/>
  <c r="J252" i="66"/>
  <c r="G252" i="66"/>
  <c r="I251" i="66" a="1"/>
  <c r="I251" i="66"/>
  <c r="J251" i="66"/>
  <c r="G251" i="66"/>
  <c r="J311" i="66"/>
  <c r="E311" i="66"/>
  <c r="E304" i="66"/>
  <c r="J304" i="66"/>
  <c r="E297" i="66"/>
  <c r="J297" i="66"/>
  <c r="J279" i="66"/>
  <c r="E279" i="66"/>
  <c r="J277" i="66"/>
  <c r="E277" i="66"/>
  <c r="E272" i="66"/>
  <c r="J272" i="66"/>
  <c r="J266" i="66"/>
  <c r="E266" i="66"/>
  <c r="E259" i="66"/>
  <c r="J259" i="66"/>
  <c r="E251" i="66"/>
  <c r="I249" i="66" a="1"/>
  <c r="I249" i="66"/>
  <c r="J249" i="66"/>
  <c r="G249" i="66"/>
  <c r="I248" i="66" a="1"/>
  <c r="I248" i="66"/>
  <c r="J248" i="66"/>
  <c r="G248" i="66"/>
  <c r="I247" i="66" a="1"/>
  <c r="I247" i="66"/>
  <c r="G247" i="66"/>
  <c r="I245" i="66" a="1"/>
  <c r="I245" i="66"/>
  <c r="J245" i="66"/>
  <c r="G245" i="66"/>
  <c r="I244" i="66" a="1"/>
  <c r="I244" i="66"/>
  <c r="J244" i="66"/>
  <c r="G244" i="66"/>
  <c r="I243" i="66" a="1"/>
  <c r="I243" i="66"/>
  <c r="J243" i="66"/>
  <c r="G243" i="66"/>
  <c r="I242" i="66" a="1"/>
  <c r="I242" i="66"/>
  <c r="J242" i="66"/>
  <c r="G242" i="66"/>
  <c r="I241" i="66" a="1"/>
  <c r="I241" i="66"/>
  <c r="J241" i="66"/>
  <c r="G241" i="66"/>
  <c r="I240" i="66" a="1"/>
  <c r="I240" i="66"/>
  <c r="J240" i="66"/>
  <c r="G240" i="66"/>
  <c r="I239" i="66" a="1"/>
  <c r="I239" i="66"/>
  <c r="J239" i="66"/>
  <c r="G239" i="66"/>
  <c r="I238" i="66" a="1"/>
  <c r="I238" i="66"/>
  <c r="G238" i="66"/>
  <c r="I236" i="66" a="1"/>
  <c r="I236" i="66"/>
  <c r="J236" i="66"/>
  <c r="G236" i="66"/>
  <c r="I235" i="66" a="1"/>
  <c r="I235" i="66"/>
  <c r="J235" i="66"/>
  <c r="G235" i="66"/>
  <c r="I234" i="66" a="1"/>
  <c r="I234" i="66"/>
  <c r="J234" i="66"/>
  <c r="G234" i="66"/>
  <c r="I233" i="66" a="1"/>
  <c r="I233" i="66"/>
  <c r="J233" i="66"/>
  <c r="G233" i="66"/>
  <c r="I232" i="66" a="1"/>
  <c r="I232" i="66"/>
  <c r="J232" i="66"/>
  <c r="G232" i="66"/>
  <c r="I231" i="66" a="1"/>
  <c r="I231" i="66"/>
  <c r="G231" i="66"/>
  <c r="I229" i="66" a="1"/>
  <c r="I229" i="66"/>
  <c r="J229" i="66"/>
  <c r="G229" i="66"/>
  <c r="I228" i="66" a="1"/>
  <c r="I228" i="66"/>
  <c r="J228" i="66"/>
  <c r="G228" i="66"/>
  <c r="I227" i="66" a="1"/>
  <c r="I227" i="66"/>
  <c r="G227" i="66"/>
  <c r="I225" i="66" a="1"/>
  <c r="I225" i="66"/>
  <c r="J225" i="66"/>
  <c r="G225" i="66"/>
  <c r="I224" i="66" a="1"/>
  <c r="I224" i="66"/>
  <c r="J224" i="66"/>
  <c r="G224" i="66"/>
  <c r="I223" i="66" a="1"/>
  <c r="I223" i="66"/>
  <c r="J223" i="66"/>
  <c r="G223" i="66"/>
  <c r="I222" i="66" a="1"/>
  <c r="I222" i="66"/>
  <c r="J222" i="66"/>
  <c r="G222" i="66"/>
  <c r="I221" i="66" a="1"/>
  <c r="I221" i="66"/>
  <c r="J221" i="66"/>
  <c r="G221" i="66"/>
  <c r="I220" i="66" a="1"/>
  <c r="I220" i="66"/>
  <c r="G220" i="66"/>
  <c r="I218" i="66" a="1"/>
  <c r="I218" i="66"/>
  <c r="J218" i="66"/>
  <c r="G218" i="66"/>
  <c r="I217" i="66" a="1"/>
  <c r="I217" i="66"/>
  <c r="J217" i="66"/>
  <c r="G217" i="66"/>
  <c r="I216" i="66" a="1"/>
  <c r="I216" i="66"/>
  <c r="J216" i="66"/>
  <c r="G216" i="66"/>
  <c r="I215" i="66" a="1"/>
  <c r="I215" i="66"/>
  <c r="J215" i="66"/>
  <c r="G215" i="66"/>
  <c r="I214" i="66" a="1"/>
  <c r="I214" i="66"/>
  <c r="J214" i="66"/>
  <c r="G214" i="66"/>
  <c r="I213" i="66" a="1"/>
  <c r="I213" i="66"/>
  <c r="J213" i="66"/>
  <c r="G213" i="66"/>
  <c r="I212" i="66" a="1"/>
  <c r="I212" i="66"/>
  <c r="G212" i="66"/>
  <c r="I210" i="66" a="1"/>
  <c r="I210" i="66"/>
  <c r="J210" i="66"/>
  <c r="G210" i="66"/>
  <c r="I209" i="66" a="1"/>
  <c r="I209" i="66"/>
  <c r="J209" i="66"/>
  <c r="G209" i="66"/>
  <c r="I208" i="66" a="1"/>
  <c r="I208" i="66"/>
  <c r="J208" i="66"/>
  <c r="G208" i="66"/>
  <c r="I207" i="66" a="1"/>
  <c r="I207" i="66"/>
  <c r="J207" i="66"/>
  <c r="G207" i="66"/>
  <c r="I206" i="66" a="1"/>
  <c r="I206" i="66"/>
  <c r="J206" i="66"/>
  <c r="G206" i="66"/>
  <c r="I205" i="66" a="1"/>
  <c r="I205" i="66"/>
  <c r="J205" i="66"/>
  <c r="G205" i="66"/>
  <c r="I204" i="66" a="1"/>
  <c r="I204" i="66"/>
  <c r="J204" i="66"/>
  <c r="G204" i="66"/>
  <c r="I203" i="66" a="1"/>
  <c r="I203" i="66"/>
  <c r="J203" i="66"/>
  <c r="G203" i="66"/>
  <c r="I202" i="66" a="1"/>
  <c r="I202" i="66"/>
  <c r="G202" i="66"/>
  <c r="I200" i="66" a="1"/>
  <c r="I200" i="66"/>
  <c r="J200" i="66"/>
  <c r="G200" i="66"/>
  <c r="I199" i="66" a="1"/>
  <c r="I199" i="66"/>
  <c r="J199" i="66"/>
  <c r="G199" i="66"/>
  <c r="I198" i="66" a="1"/>
  <c r="I198" i="66"/>
  <c r="J198" i="66"/>
  <c r="G198" i="66"/>
  <c r="I197" i="66" a="1"/>
  <c r="I197" i="66"/>
  <c r="J197" i="66"/>
  <c r="G197" i="66"/>
  <c r="I196" i="66" a="1"/>
  <c r="I196" i="66"/>
  <c r="J196" i="66"/>
  <c r="G196" i="66"/>
  <c r="I195" i="66" a="1"/>
  <c r="I195" i="66"/>
  <c r="J195" i="66"/>
  <c r="G195" i="66"/>
  <c r="I194" i="66" a="1"/>
  <c r="I194" i="66"/>
  <c r="J194" i="66"/>
  <c r="G194" i="66"/>
  <c r="I193" i="66" a="1"/>
  <c r="I193" i="66"/>
  <c r="J193" i="66"/>
  <c r="G193" i="66"/>
  <c r="I192" i="66" a="1"/>
  <c r="I192" i="66"/>
  <c r="J192" i="66"/>
  <c r="G192" i="66"/>
  <c r="I191" i="66" a="1"/>
  <c r="I191" i="66"/>
  <c r="J191" i="66"/>
  <c r="G191" i="66"/>
  <c r="I190" i="66" a="1"/>
  <c r="I190" i="66"/>
  <c r="J190" i="66"/>
  <c r="G190" i="66"/>
  <c r="I189" i="66" a="1"/>
  <c r="I189" i="66"/>
  <c r="J189" i="66"/>
  <c r="G189" i="66"/>
  <c r="I188" i="66" a="1"/>
  <c r="I188" i="66"/>
  <c r="J188" i="66"/>
  <c r="G188" i="66"/>
  <c r="I187" i="66" a="1"/>
  <c r="I187" i="66"/>
  <c r="J187" i="66"/>
  <c r="G187" i="66"/>
  <c r="I186" i="66" a="1"/>
  <c r="I186" i="66"/>
  <c r="J186" i="66"/>
  <c r="G186" i="66"/>
  <c r="I185" i="66" a="1"/>
  <c r="I185" i="66"/>
  <c r="J185" i="66"/>
  <c r="G185" i="66"/>
  <c r="I184" i="66" a="1"/>
  <c r="I184" i="66"/>
  <c r="J184" i="66"/>
  <c r="G184" i="66"/>
  <c r="I183" i="66" a="1"/>
  <c r="I183" i="66"/>
  <c r="J183" i="66"/>
  <c r="G183" i="66"/>
  <c r="I182" i="66" a="1"/>
  <c r="I182" i="66"/>
  <c r="G182" i="66"/>
  <c r="I180" i="66" a="1"/>
  <c r="I180" i="66"/>
  <c r="J180" i="66"/>
  <c r="G180" i="66"/>
  <c r="I179" i="66" a="1"/>
  <c r="I179" i="66"/>
  <c r="J179" i="66"/>
  <c r="G179" i="66"/>
  <c r="I178" i="66" a="1"/>
  <c r="I178" i="66"/>
  <c r="J178" i="66"/>
  <c r="G178" i="66"/>
  <c r="I177" i="66" a="1"/>
  <c r="I177" i="66"/>
  <c r="J177" i="66"/>
  <c r="G177" i="66"/>
  <c r="J176" i="66"/>
  <c r="G176" i="66"/>
  <c r="J175" i="66"/>
  <c r="G175" i="66"/>
  <c r="J174" i="66"/>
  <c r="G174" i="66"/>
  <c r="G173" i="66"/>
  <c r="I171" i="66" a="1"/>
  <c r="I171" i="66"/>
  <c r="J171" i="66"/>
  <c r="G171" i="66"/>
  <c r="I170" i="66" a="1"/>
  <c r="I170" i="66"/>
  <c r="J170" i="66"/>
  <c r="G170" i="66"/>
  <c r="I169" i="66" a="1"/>
  <c r="I169" i="66"/>
  <c r="J169" i="66"/>
  <c r="G169" i="66"/>
  <c r="I168" i="66" a="1"/>
  <c r="I168" i="66"/>
  <c r="J168" i="66"/>
  <c r="G168" i="66"/>
  <c r="I167" i="66" a="1"/>
  <c r="I167" i="66"/>
  <c r="J167" i="66"/>
  <c r="G167" i="66"/>
  <c r="I166" i="66" a="1"/>
  <c r="I166" i="66"/>
  <c r="J166" i="66"/>
  <c r="G166" i="66"/>
  <c r="I165" i="66" a="1"/>
  <c r="I165" i="66"/>
  <c r="J165" i="66"/>
  <c r="G165" i="66"/>
  <c r="I164" i="66" a="1"/>
  <c r="I164" i="66"/>
  <c r="J164" i="66"/>
  <c r="G164" i="66"/>
  <c r="I163" i="66" a="1"/>
  <c r="I163" i="66"/>
  <c r="J163" i="66"/>
  <c r="G163" i="66"/>
  <c r="I162" i="66" a="1"/>
  <c r="I162" i="66"/>
  <c r="J162" i="66"/>
  <c r="G162" i="66"/>
  <c r="I161" i="66" a="1"/>
  <c r="I161" i="66"/>
  <c r="G161" i="66"/>
  <c r="I159" i="66" a="1"/>
  <c r="I159" i="66"/>
  <c r="J159" i="66"/>
  <c r="G159" i="66"/>
  <c r="I158" i="66" a="1"/>
  <c r="I158" i="66"/>
  <c r="J158" i="66"/>
  <c r="G158" i="66"/>
  <c r="I157" i="66" a="1"/>
  <c r="I157" i="66"/>
  <c r="J157" i="66"/>
  <c r="G157" i="66"/>
  <c r="I156" i="66" a="1"/>
  <c r="I156" i="66"/>
  <c r="J156" i="66"/>
  <c r="G156" i="66"/>
  <c r="I155" i="66" a="1"/>
  <c r="I155" i="66"/>
  <c r="J155" i="66"/>
  <c r="G155" i="66"/>
  <c r="I154" i="66" a="1"/>
  <c r="I154" i="66"/>
  <c r="G154" i="66"/>
  <c r="I152" i="66" a="1"/>
  <c r="I152" i="66"/>
  <c r="J152" i="66"/>
  <c r="G152" i="66"/>
  <c r="I151" i="66" a="1"/>
  <c r="I151" i="66"/>
  <c r="J151" i="66"/>
  <c r="G151" i="66"/>
  <c r="I150" i="66" a="1"/>
  <c r="I150" i="66"/>
  <c r="J150" i="66"/>
  <c r="G150" i="66"/>
  <c r="I149" i="66" a="1"/>
  <c r="I149" i="66"/>
  <c r="J149" i="66"/>
  <c r="G149" i="66"/>
  <c r="I148" i="66" a="1"/>
  <c r="I148" i="66"/>
  <c r="J148" i="66"/>
  <c r="G148" i="66"/>
  <c r="I147" i="66" a="1"/>
  <c r="I147" i="66"/>
  <c r="J147" i="66"/>
  <c r="G147" i="66"/>
  <c r="I146" i="66" a="1"/>
  <c r="I146" i="66"/>
  <c r="J146" i="66"/>
  <c r="G146" i="66"/>
  <c r="I145" i="66" a="1"/>
  <c r="I145" i="66"/>
  <c r="G145" i="66"/>
  <c r="I143" i="66" a="1"/>
  <c r="I143" i="66"/>
  <c r="J143" i="66"/>
  <c r="G143" i="66"/>
  <c r="I142" i="66" a="1"/>
  <c r="I142" i="66"/>
  <c r="J142" i="66"/>
  <c r="G142" i="66"/>
  <c r="I141" i="66" a="1"/>
  <c r="I141" i="66"/>
  <c r="G141" i="66"/>
  <c r="I139" i="66" a="1"/>
  <c r="I139" i="66"/>
  <c r="J139" i="66"/>
  <c r="G139" i="66"/>
  <c r="I138" i="66" a="1"/>
  <c r="I138" i="66"/>
  <c r="J138" i="66"/>
  <c r="G138" i="66"/>
  <c r="I137" i="66" a="1"/>
  <c r="I137" i="66"/>
  <c r="G137" i="66"/>
  <c r="I135" i="66" a="1"/>
  <c r="I135" i="66"/>
  <c r="J135" i="66"/>
  <c r="G135" i="66"/>
  <c r="I134" i="66" a="1"/>
  <c r="I134" i="66"/>
  <c r="J134" i="66"/>
  <c r="G134" i="66"/>
  <c r="I133" i="66" a="1"/>
  <c r="I133" i="66"/>
  <c r="J133" i="66"/>
  <c r="G133" i="66"/>
  <c r="I132" i="66" a="1"/>
  <c r="I132" i="66"/>
  <c r="I130" i="66" a="1"/>
  <c r="I130" i="66"/>
  <c r="J130" i="66"/>
  <c r="G130" i="66"/>
  <c r="I129" i="66" a="1"/>
  <c r="I129" i="66"/>
  <c r="J129" i="66"/>
  <c r="G129" i="66"/>
  <c r="I128" i="66" a="1"/>
  <c r="I128" i="66"/>
  <c r="J128" i="66"/>
  <c r="G128" i="66"/>
  <c r="I127" i="66" a="1"/>
  <c r="I127" i="66"/>
  <c r="J127" i="66"/>
  <c r="G127" i="66"/>
  <c r="I126" i="66" a="1"/>
  <c r="I126" i="66"/>
  <c r="J126" i="66"/>
  <c r="G126" i="66"/>
  <c r="I125" i="66" a="1"/>
  <c r="I125" i="66"/>
  <c r="J125" i="66"/>
  <c r="G125" i="66"/>
  <c r="I124" i="66" a="1"/>
  <c r="I124" i="66"/>
  <c r="G124" i="66"/>
  <c r="I122" i="66" a="1"/>
  <c r="I122" i="66"/>
  <c r="J122" i="66"/>
  <c r="G122" i="66"/>
  <c r="I121" i="66" a="1"/>
  <c r="I121" i="66"/>
  <c r="J121" i="66"/>
  <c r="G121" i="66"/>
  <c r="I120" i="66" a="1"/>
  <c r="I120" i="66"/>
  <c r="J120" i="66"/>
  <c r="G120" i="66"/>
  <c r="I119" i="66" a="1"/>
  <c r="I119" i="66"/>
  <c r="J119" i="66"/>
  <c r="G119" i="66"/>
  <c r="I118" i="66" a="1"/>
  <c r="I118" i="66"/>
  <c r="J118" i="66"/>
  <c r="G118" i="66"/>
  <c r="I117" i="66" a="1"/>
  <c r="I117" i="66"/>
  <c r="J117" i="66"/>
  <c r="G117" i="66"/>
  <c r="I116" i="66" a="1"/>
  <c r="I116" i="66"/>
  <c r="J116" i="66"/>
  <c r="G116" i="66"/>
  <c r="I115" i="66" a="1"/>
  <c r="I115" i="66"/>
  <c r="J115" i="66"/>
  <c r="G115" i="66"/>
  <c r="I114" i="66" a="1"/>
  <c r="I114" i="66"/>
  <c r="G114" i="66"/>
  <c r="I112" i="66" a="1"/>
  <c r="I112" i="66"/>
  <c r="J112" i="66"/>
  <c r="G112" i="66"/>
  <c r="I111" i="66" a="1"/>
  <c r="I111" i="66"/>
  <c r="J111" i="66"/>
  <c r="G111" i="66"/>
  <c r="I110" i="66" a="1"/>
  <c r="I110" i="66"/>
  <c r="J110" i="66"/>
  <c r="G110" i="66"/>
  <c r="I109" i="66" a="1"/>
  <c r="I109" i="66"/>
  <c r="J109" i="66"/>
  <c r="G109" i="66"/>
  <c r="I108" i="66" a="1"/>
  <c r="I108" i="66"/>
  <c r="J108" i="66"/>
  <c r="G108" i="66"/>
  <c r="I107" i="66" a="1"/>
  <c r="I107" i="66"/>
  <c r="J107" i="66"/>
  <c r="G107" i="66"/>
  <c r="I106" i="66" a="1"/>
  <c r="I106" i="66"/>
  <c r="J106" i="66"/>
  <c r="G106" i="66"/>
  <c r="I105" i="66" a="1"/>
  <c r="I105" i="66"/>
  <c r="J105" i="66"/>
  <c r="G105" i="66"/>
  <c r="I104" i="66" a="1"/>
  <c r="I104" i="66"/>
  <c r="J104" i="66"/>
  <c r="G104" i="66"/>
  <c r="I103" i="66" a="1"/>
  <c r="I103" i="66"/>
  <c r="J103" i="66"/>
  <c r="G103" i="66"/>
  <c r="I102" i="66" a="1"/>
  <c r="I102" i="66"/>
  <c r="J102" i="66"/>
  <c r="G102" i="66"/>
  <c r="I101" i="66" a="1"/>
  <c r="I101" i="66"/>
  <c r="G101" i="66"/>
  <c r="I99" i="66" a="1"/>
  <c r="I99" i="66"/>
  <c r="J99" i="66"/>
  <c r="I98" i="66" a="1"/>
  <c r="I98" i="66"/>
  <c r="J98" i="66"/>
  <c r="I97" i="66" a="1"/>
  <c r="I97" i="66"/>
  <c r="J97" i="66"/>
  <c r="I96" i="66" a="1"/>
  <c r="I96" i="66"/>
  <c r="J96" i="66"/>
  <c r="I95" i="66" a="1"/>
  <c r="I95" i="66"/>
  <c r="J95" i="66"/>
  <c r="I94" i="66" a="1"/>
  <c r="I94" i="66"/>
  <c r="J94" i="66"/>
  <c r="I93" i="66" a="1"/>
  <c r="I93" i="66"/>
  <c r="J93" i="66"/>
  <c r="I92" i="66" a="1"/>
  <c r="I92" i="66"/>
  <c r="I90" i="66" a="1"/>
  <c r="I90" i="66"/>
  <c r="J90" i="66"/>
  <c r="I89" i="66" a="1"/>
  <c r="I89" i="66"/>
  <c r="J89" i="66"/>
  <c r="I88" i="66" a="1"/>
  <c r="I88" i="66"/>
  <c r="J88" i="66"/>
  <c r="I87" i="66" a="1"/>
  <c r="I87" i="66"/>
  <c r="J87" i="66"/>
  <c r="I86" i="66" a="1"/>
  <c r="I86" i="66"/>
  <c r="J86" i="66"/>
  <c r="I85" i="66" a="1"/>
  <c r="I85" i="66"/>
  <c r="J85" i="66"/>
  <c r="I84" i="66" a="1"/>
  <c r="I84" i="66"/>
  <c r="J84" i="66"/>
  <c r="I83" i="66" a="1"/>
  <c r="I83" i="66"/>
  <c r="J83" i="66"/>
  <c r="I82" i="66" a="1"/>
  <c r="I82" i="66"/>
  <c r="I80" i="66" a="1"/>
  <c r="I80" i="66"/>
  <c r="J80" i="66"/>
  <c r="I79" i="66" a="1"/>
  <c r="I79" i="66"/>
  <c r="I77" i="66" a="1"/>
  <c r="I77" i="66"/>
  <c r="J77" i="66"/>
  <c r="I76" i="66" a="1"/>
  <c r="I76" i="66"/>
  <c r="J76" i="66"/>
  <c r="I75" i="66" a="1"/>
  <c r="I75" i="66"/>
  <c r="J75" i="66"/>
  <c r="I74" i="66" a="1"/>
  <c r="I74" i="66"/>
  <c r="J74" i="66"/>
  <c r="I73" i="66" a="1"/>
  <c r="I73" i="66"/>
  <c r="J73" i="66"/>
  <c r="I72" i="66" a="1"/>
  <c r="I72" i="66"/>
  <c r="J72" i="66"/>
  <c r="I71" i="66" a="1"/>
  <c r="I71" i="66"/>
  <c r="J71" i="66"/>
  <c r="I70" i="66" a="1"/>
  <c r="I70" i="66"/>
  <c r="J70" i="66"/>
  <c r="I69" i="66" a="1"/>
  <c r="I69" i="66"/>
  <c r="I67" i="66" a="1"/>
  <c r="I67" i="66"/>
  <c r="J67" i="66"/>
  <c r="I66" i="66" a="1"/>
  <c r="I66" i="66"/>
  <c r="J66" i="66"/>
  <c r="I65" i="66" a="1"/>
  <c r="I65" i="66"/>
  <c r="J65" i="66"/>
  <c r="I64" i="66" a="1"/>
  <c r="I64" i="66"/>
  <c r="J64" i="66"/>
  <c r="I63" i="66" a="1"/>
  <c r="I63" i="66"/>
  <c r="I61" i="66" a="1"/>
  <c r="I61" i="66"/>
  <c r="J61" i="66"/>
  <c r="I60" i="66" a="1"/>
  <c r="I60" i="66"/>
  <c r="J60" i="66"/>
  <c r="I59" i="66" a="1"/>
  <c r="I59" i="66"/>
  <c r="J59" i="66"/>
  <c r="I58" i="66" a="1"/>
  <c r="I58" i="66"/>
  <c r="I56" i="66" a="1"/>
  <c r="I56" i="66"/>
  <c r="J56" i="66"/>
  <c r="I55" i="66" a="1"/>
  <c r="I55" i="66"/>
  <c r="J55" i="66"/>
  <c r="I54" i="66" a="1"/>
  <c r="I54" i="66"/>
  <c r="J54" i="66"/>
  <c r="I53" i="66" a="1"/>
  <c r="I53" i="66"/>
  <c r="I51" i="66" a="1"/>
  <c r="I51" i="66"/>
  <c r="J51" i="66"/>
  <c r="I50" i="66" a="1"/>
  <c r="I50" i="66"/>
  <c r="J50" i="66"/>
  <c r="I49" i="66" a="1"/>
  <c r="I49" i="66"/>
  <c r="J49" i="66"/>
  <c r="I48" i="66" a="1"/>
  <c r="I48" i="66"/>
  <c r="J48" i="66"/>
  <c r="I47" i="66" a="1"/>
  <c r="I47" i="66"/>
  <c r="J47" i="66"/>
  <c r="I46" i="66" a="1"/>
  <c r="I46" i="66"/>
  <c r="J46" i="66"/>
  <c r="I45" i="66" a="1"/>
  <c r="I45" i="66"/>
  <c r="J45" i="66"/>
  <c r="I44" i="66" a="1"/>
  <c r="I44" i="66"/>
  <c r="J44" i="66"/>
  <c r="I43" i="66" a="1"/>
  <c r="I43" i="66"/>
  <c r="J43" i="66"/>
  <c r="I42" i="66" a="1"/>
  <c r="I42" i="66"/>
  <c r="J42" i="66"/>
  <c r="I41" i="66" a="1"/>
  <c r="I41" i="66"/>
  <c r="J41" i="66"/>
  <c r="I40" i="66" a="1"/>
  <c r="I40" i="66"/>
  <c r="J40" i="66"/>
  <c r="I39" i="66" a="1"/>
  <c r="I39" i="66"/>
  <c r="J39" i="66"/>
  <c r="I38" i="66" a="1"/>
  <c r="I38" i="66"/>
  <c r="J38" i="66"/>
  <c r="I37" i="66" a="1"/>
  <c r="I37" i="66"/>
  <c r="J37" i="66"/>
  <c r="I36" i="66" a="1"/>
  <c r="I36" i="66"/>
  <c r="J36" i="66"/>
  <c r="I35" i="66" a="1"/>
  <c r="I35" i="66"/>
  <c r="J35" i="66"/>
  <c r="I34" i="66" a="1"/>
  <c r="I34" i="66"/>
  <c r="J34" i="66"/>
  <c r="I33" i="66" a="1"/>
  <c r="I33" i="66"/>
  <c r="J33" i="66"/>
  <c r="I32" i="66" a="1"/>
  <c r="I32" i="66"/>
  <c r="J32" i="66"/>
  <c r="I31" i="66" a="1"/>
  <c r="I31" i="66"/>
  <c r="J31" i="66"/>
  <c r="I30" i="66" a="1"/>
  <c r="I30" i="66"/>
  <c r="J30" i="66"/>
  <c r="I29" i="66" a="1"/>
  <c r="I29" i="66"/>
  <c r="J29" i="66"/>
  <c r="I28" i="66" a="1"/>
  <c r="I28" i="66"/>
  <c r="J28" i="66"/>
  <c r="I27" i="66" a="1"/>
  <c r="I27" i="66"/>
  <c r="J27" i="66"/>
  <c r="I26" i="66" a="1"/>
  <c r="I26" i="66"/>
  <c r="J26" i="66"/>
  <c r="I25" i="66" a="1"/>
  <c r="I25" i="66"/>
  <c r="J25" i="66"/>
  <c r="I24" i="66" a="1"/>
  <c r="I24" i="66"/>
  <c r="J24" i="66"/>
  <c r="I23" i="66" a="1"/>
  <c r="I23" i="66"/>
  <c r="J23" i="66"/>
  <c r="I22" i="66" a="1"/>
  <c r="I22" i="66"/>
  <c r="J22" i="66"/>
  <c r="I21" i="66" a="1"/>
  <c r="I21" i="66"/>
  <c r="J21" i="66"/>
  <c r="I20" i="66" a="1"/>
  <c r="I20" i="66"/>
  <c r="J20" i="66"/>
  <c r="I19" i="66" a="1"/>
  <c r="I19" i="66"/>
  <c r="J19" i="66"/>
  <c r="I17" i="66" a="1"/>
  <c r="I17" i="66"/>
  <c r="J17" i="66"/>
  <c r="I16" i="66" a="1"/>
  <c r="I16" i="66"/>
  <c r="I14" i="66" a="1"/>
  <c r="I14" i="66"/>
  <c r="J14" i="66"/>
  <c r="I13" i="66" a="1"/>
  <c r="I13" i="66"/>
  <c r="J13" i="66"/>
  <c r="I12" i="66" a="1"/>
  <c r="I12" i="66"/>
  <c r="J12" i="66"/>
  <c r="I11" i="66" a="1"/>
  <c r="I11" i="66"/>
  <c r="J11" i="66"/>
  <c r="I10" i="66" a="1"/>
  <c r="I10" i="66"/>
  <c r="J10" i="66"/>
  <c r="I8" i="66" a="1"/>
  <c r="I8" i="66"/>
  <c r="I7" i="66" a="1"/>
  <c r="I7" i="66"/>
  <c r="I6" i="66" a="1"/>
  <c r="I6" i="66"/>
  <c r="I5" i="66" a="1"/>
  <c r="I5" i="66"/>
  <c r="I4" i="66" a="1"/>
  <c r="I4" i="66"/>
  <c r="I3" i="66" a="1"/>
  <c r="I3" i="66"/>
  <c r="I2" i="66" a="1"/>
  <c r="I2" i="66"/>
  <c r="G99" i="66"/>
  <c r="G98" i="66"/>
  <c r="G97" i="66"/>
  <c r="G96" i="66"/>
  <c r="G95" i="66"/>
  <c r="G94" i="66"/>
  <c r="G93" i="66"/>
  <c r="G92" i="66"/>
  <c r="G90" i="66"/>
  <c r="G89" i="66"/>
  <c r="G88" i="66"/>
  <c r="G87" i="66"/>
  <c r="G86" i="66"/>
  <c r="G85" i="66"/>
  <c r="G84" i="66"/>
  <c r="G83" i="66"/>
  <c r="G82" i="66"/>
  <c r="G80" i="66"/>
  <c r="G79" i="66"/>
  <c r="G77" i="66"/>
  <c r="G76" i="66"/>
  <c r="G75" i="66"/>
  <c r="G74" i="66"/>
  <c r="G73" i="66"/>
  <c r="G72" i="66"/>
  <c r="G71" i="66"/>
  <c r="G70" i="66"/>
  <c r="G69" i="66"/>
  <c r="G67" i="66"/>
  <c r="G66" i="66"/>
  <c r="G65" i="66"/>
  <c r="G64" i="66"/>
  <c r="G63" i="66"/>
  <c r="G61" i="66"/>
  <c r="G60" i="66"/>
  <c r="G59" i="66"/>
  <c r="G58" i="66"/>
  <c r="G56" i="66"/>
  <c r="G55" i="66"/>
  <c r="G54" i="66"/>
  <c r="G53" i="66"/>
  <c r="G8" i="66"/>
  <c r="G7" i="66"/>
  <c r="G6" i="66"/>
  <c r="G5" i="66"/>
  <c r="G4" i="66"/>
  <c r="G14" i="66"/>
  <c r="G13" i="66"/>
  <c r="G12" i="66"/>
  <c r="G11" i="66"/>
  <c r="G10" i="66"/>
  <c r="G17" i="66"/>
  <c r="G16" i="66"/>
  <c r="G51" i="66"/>
  <c r="G50" i="66"/>
  <c r="G49" i="66"/>
  <c r="G48" i="66"/>
  <c r="G47" i="66"/>
  <c r="G46" i="66"/>
  <c r="G45" i="66"/>
  <c r="G44" i="66"/>
  <c r="G43" i="66"/>
  <c r="G42" i="66"/>
  <c r="G41" i="66"/>
  <c r="G40" i="66"/>
  <c r="G39" i="66"/>
  <c r="G38" i="66"/>
  <c r="G37" i="66"/>
  <c r="G36" i="66"/>
  <c r="G35" i="66"/>
  <c r="G34" i="66"/>
  <c r="G33" i="66"/>
  <c r="G32" i="66"/>
  <c r="G31" i="66"/>
  <c r="G30" i="66"/>
  <c r="G29" i="66"/>
  <c r="G28" i="66"/>
  <c r="G27" i="66"/>
  <c r="G26" i="66"/>
  <c r="G25" i="66"/>
  <c r="G24" i="66"/>
  <c r="G23" i="66"/>
  <c r="G22" i="66"/>
  <c r="G21" i="66"/>
  <c r="G20" i="66"/>
  <c r="G19" i="66"/>
  <c r="J247" i="66"/>
  <c r="E247" i="66"/>
  <c r="E238" i="66"/>
  <c r="J238" i="66"/>
  <c r="E231" i="66"/>
  <c r="J231" i="66"/>
  <c r="J227" i="66"/>
  <c r="E227" i="66"/>
  <c r="E220" i="66"/>
  <c r="J220" i="66"/>
  <c r="J212" i="66"/>
  <c r="E212" i="66"/>
  <c r="J202" i="66"/>
  <c r="E202" i="66"/>
  <c r="J182" i="66"/>
  <c r="E182" i="66"/>
  <c r="E173" i="66"/>
  <c r="J173" i="66"/>
  <c r="J161" i="66"/>
  <c r="E161" i="66"/>
  <c r="E154" i="66"/>
  <c r="J154" i="66"/>
  <c r="E145" i="66"/>
  <c r="J145" i="66"/>
  <c r="J141" i="66"/>
  <c r="E141" i="66"/>
  <c r="J137" i="66"/>
  <c r="E137" i="66"/>
  <c r="E132" i="66"/>
  <c r="J132" i="66"/>
  <c r="J124" i="66"/>
  <c r="E124" i="66"/>
  <c r="J114" i="66"/>
  <c r="E114" i="66"/>
  <c r="E101" i="66"/>
  <c r="J101" i="66"/>
  <c r="J63" i="66"/>
  <c r="E63" i="66"/>
  <c r="E58" i="66"/>
  <c r="J58" i="66"/>
  <c r="E53" i="66"/>
  <c r="J53" i="66"/>
  <c r="J16" i="66"/>
  <c r="E16" i="66"/>
  <c r="E92" i="66"/>
  <c r="J92" i="66"/>
  <c r="J82" i="66"/>
  <c r="E82" i="66"/>
  <c r="J79" i="66"/>
  <c r="E79" i="66"/>
  <c r="J69" i="66"/>
  <c r="E69" i="66"/>
  <c r="E19" i="66"/>
  <c r="E10" i="66"/>
  <c r="J3" i="66"/>
  <c r="J8" i="66"/>
  <c r="J7" i="66"/>
  <c r="J6" i="66"/>
  <c r="J5" i="66"/>
  <c r="J4" i="66"/>
  <c r="E2" i="66"/>
  <c r="J274" i="61"/>
  <c r="G274" i="61"/>
  <c r="E274" i="61"/>
  <c r="B274" i="61"/>
  <c r="J273" i="61"/>
  <c r="G273" i="61"/>
  <c r="E273" i="61"/>
  <c r="B273" i="61"/>
  <c r="J272" i="61"/>
  <c r="G272" i="61"/>
  <c r="E272" i="61"/>
  <c r="B272" i="61"/>
  <c r="J271" i="61"/>
  <c r="G271" i="61"/>
  <c r="E271" i="61"/>
  <c r="B271" i="61"/>
  <c r="J270" i="61"/>
  <c r="G270" i="61"/>
  <c r="E270" i="61"/>
  <c r="B270" i="61"/>
  <c r="J269" i="61"/>
  <c r="G269" i="61"/>
  <c r="E269" i="61"/>
  <c r="B269" i="61"/>
  <c r="J235" i="61"/>
  <c r="G235" i="61"/>
  <c r="E235" i="61"/>
  <c r="B235" i="61"/>
  <c r="J234" i="61"/>
  <c r="G234" i="61"/>
  <c r="E234" i="61"/>
  <c r="B234" i="61"/>
  <c r="J229" i="61"/>
  <c r="G229" i="61"/>
  <c r="E229" i="61"/>
  <c r="B229" i="61"/>
  <c r="J228" i="61"/>
  <c r="G228" i="61"/>
  <c r="E228" i="61"/>
  <c r="B228" i="61"/>
  <c r="J211" i="61"/>
  <c r="G211" i="61"/>
  <c r="E211" i="61"/>
  <c r="B211" i="61"/>
  <c r="J210" i="61"/>
  <c r="G210" i="61"/>
  <c r="E210" i="61"/>
  <c r="B210" i="61"/>
  <c r="J209" i="61"/>
  <c r="G209" i="61"/>
  <c r="E209" i="61"/>
  <c r="B209" i="61"/>
  <c r="J205" i="61"/>
  <c r="G205" i="61"/>
  <c r="E205" i="61"/>
  <c r="B205" i="61"/>
  <c r="J202" i="61"/>
  <c r="G202" i="61"/>
  <c r="E202" i="61"/>
  <c r="B202" i="61"/>
  <c r="J201" i="61"/>
  <c r="G201" i="61"/>
  <c r="E201" i="61"/>
  <c r="B201" i="61"/>
  <c r="J196" i="61"/>
  <c r="G196" i="61"/>
  <c r="E196" i="61"/>
  <c r="B196" i="61"/>
  <c r="J195" i="61"/>
  <c r="G195" i="61"/>
  <c r="E195" i="61"/>
  <c r="B195" i="61"/>
  <c r="J194" i="61"/>
  <c r="G194" i="61"/>
  <c r="E194" i="61"/>
  <c r="B194" i="61"/>
  <c r="J193" i="61"/>
  <c r="G193" i="61"/>
  <c r="E193" i="61"/>
  <c r="B193" i="61"/>
  <c r="J189" i="61"/>
  <c r="G189" i="61"/>
  <c r="E189" i="61"/>
  <c r="B189" i="61"/>
  <c r="J188" i="61"/>
  <c r="G188" i="61"/>
  <c r="E188" i="61"/>
  <c r="B188" i="61"/>
  <c r="J187" i="61"/>
  <c r="G187" i="61"/>
  <c r="E187" i="61"/>
  <c r="B187" i="61"/>
  <c r="J186" i="61"/>
  <c r="G186" i="61"/>
  <c r="E186" i="61"/>
  <c r="B186" i="61"/>
  <c r="J185" i="61"/>
  <c r="G185" i="61"/>
  <c r="E185" i="61"/>
  <c r="B185" i="61"/>
  <c r="J184" i="61"/>
  <c r="G184" i="61"/>
  <c r="E184" i="61"/>
  <c r="B184" i="61"/>
  <c r="J183" i="61"/>
  <c r="G183" i="61"/>
  <c r="E183" i="61"/>
  <c r="B183" i="61"/>
  <c r="J179" i="61"/>
  <c r="G179" i="61"/>
  <c r="E179" i="61"/>
  <c r="B179" i="61"/>
  <c r="J178" i="61"/>
  <c r="G178" i="61"/>
  <c r="E178" i="61"/>
  <c r="B178" i="61"/>
  <c r="J177" i="61"/>
  <c r="G177" i="61"/>
  <c r="E177" i="61"/>
  <c r="B177" i="61"/>
  <c r="J176" i="61"/>
  <c r="G176" i="61"/>
  <c r="E176" i="61"/>
  <c r="B176" i="61"/>
  <c r="J175" i="61"/>
  <c r="G175" i="61"/>
  <c r="E175" i="61"/>
  <c r="B175" i="61"/>
  <c r="J174" i="61"/>
  <c r="G174" i="61"/>
  <c r="E174" i="61"/>
  <c r="B174" i="61"/>
  <c r="J173" i="61"/>
  <c r="G173" i="61"/>
  <c r="E173" i="61"/>
  <c r="B173" i="61"/>
  <c r="J172" i="61"/>
  <c r="G172" i="61"/>
  <c r="E172" i="61"/>
  <c r="B172" i="61"/>
  <c r="J171" i="61"/>
  <c r="G171" i="61"/>
  <c r="E171" i="61"/>
  <c r="B171" i="61"/>
  <c r="J170" i="61"/>
  <c r="G170" i="61"/>
  <c r="E170" i="61"/>
  <c r="B170" i="61"/>
  <c r="J169" i="61"/>
  <c r="G169" i="61"/>
  <c r="E169" i="61"/>
  <c r="B169" i="61"/>
  <c r="J168" i="61"/>
  <c r="G168" i="61"/>
  <c r="E168" i="61"/>
  <c r="B168" i="61"/>
  <c r="J167" i="61"/>
  <c r="G167" i="61"/>
  <c r="E167" i="61"/>
  <c r="B167" i="61"/>
  <c r="J156" i="61"/>
  <c r="G156" i="61"/>
  <c r="E156" i="61"/>
  <c r="B156" i="61"/>
  <c r="J152" i="61"/>
  <c r="G152" i="61"/>
  <c r="E152" i="61"/>
  <c r="B152" i="61"/>
  <c r="J141" i="61"/>
  <c r="G141" i="61"/>
  <c r="E141" i="61"/>
  <c r="B141" i="61"/>
  <c r="J135" i="61"/>
  <c r="G135" i="61"/>
  <c r="E135" i="61"/>
  <c r="B135" i="61"/>
  <c r="J134" i="61"/>
  <c r="G134" i="61"/>
  <c r="E134" i="61"/>
  <c r="B134" i="61"/>
  <c r="J124" i="61"/>
  <c r="G124" i="61"/>
  <c r="E124" i="61"/>
  <c r="B124" i="61"/>
  <c r="J110" i="61"/>
  <c r="G110" i="61"/>
  <c r="E110" i="61"/>
  <c r="B110" i="61"/>
  <c r="J105" i="61"/>
  <c r="G105" i="61"/>
  <c r="E105" i="61"/>
  <c r="B105" i="61"/>
  <c r="J49" i="61"/>
  <c r="G49" i="61"/>
  <c r="E49" i="61"/>
  <c r="B49" i="61"/>
  <c r="J48" i="61"/>
  <c r="G48" i="61"/>
  <c r="E48" i="61"/>
  <c r="B48" i="61"/>
  <c r="J47" i="61"/>
  <c r="G47" i="61"/>
  <c r="E47" i="61"/>
  <c r="B47" i="61"/>
  <c r="J46" i="61"/>
  <c r="G46" i="61"/>
  <c r="E46" i="61"/>
  <c r="B46" i="61"/>
  <c r="J45" i="61"/>
  <c r="G45" i="61"/>
  <c r="E45" i="61"/>
  <c r="B45" i="61"/>
  <c r="J44" i="61"/>
  <c r="G44" i="61"/>
  <c r="E44" i="61"/>
  <c r="B44" i="61"/>
  <c r="J43" i="61"/>
  <c r="G43" i="61"/>
  <c r="E43" i="61"/>
  <c r="B43" i="61"/>
  <c r="J42" i="61"/>
  <c r="G42" i="61"/>
  <c r="E42" i="61"/>
  <c r="B42" i="61"/>
  <c r="J41" i="61"/>
  <c r="G41" i="61"/>
  <c r="E41" i="61"/>
  <c r="B41" i="61"/>
  <c r="J39" i="61"/>
  <c r="G39" i="61"/>
  <c r="E39" i="61"/>
  <c r="B39" i="61"/>
  <c r="J27" i="61"/>
  <c r="G27" i="61"/>
  <c r="E27" i="61"/>
  <c r="B27" i="61"/>
  <c r="J26" i="61"/>
  <c r="G26" i="61"/>
  <c r="E26" i="61"/>
  <c r="B26" i="61"/>
  <c r="J25" i="61"/>
  <c r="G25" i="61"/>
  <c r="E25" i="61"/>
  <c r="B25" i="61"/>
  <c r="J24" i="61"/>
  <c r="G24" i="61"/>
  <c r="E24" i="61"/>
  <c r="B24" i="61"/>
  <c r="J14" i="61"/>
  <c r="G14" i="61"/>
  <c r="E14" i="61"/>
  <c r="B14" i="61"/>
  <c r="J13" i="61"/>
  <c r="G13" i="61"/>
  <c r="E13" i="61"/>
  <c r="B13" i="61"/>
  <c r="J12" i="61"/>
  <c r="G12" i="61"/>
  <c r="E12" i="61"/>
  <c r="B12" i="61"/>
  <c r="J11" i="61"/>
  <c r="G11" i="61"/>
  <c r="E11" i="61"/>
  <c r="B11" i="61"/>
  <c r="J10" i="61"/>
  <c r="G10" i="61"/>
  <c r="E10" i="61"/>
  <c r="B10" i="61"/>
  <c r="J9" i="61"/>
  <c r="G9" i="61"/>
  <c r="E9" i="61"/>
  <c r="B9" i="61"/>
  <c r="J8" i="61"/>
  <c r="G8" i="61"/>
  <c r="E8" i="61"/>
  <c r="B8" i="61"/>
  <c r="J7" i="61"/>
  <c r="G7" i="61"/>
  <c r="E7" i="61"/>
  <c r="B7" i="61"/>
  <c r="J6" i="61"/>
  <c r="G6" i="61"/>
  <c r="E6" i="61"/>
  <c r="B6" i="61"/>
  <c r="J5" i="61"/>
  <c r="G5" i="61"/>
  <c r="E5" i="61"/>
  <c r="B5" i="61"/>
  <c r="J4" i="61"/>
  <c r="G4" i="61"/>
  <c r="E4" i="61"/>
  <c r="B4" i="61"/>
  <c r="J3" i="61"/>
  <c r="G3" i="61"/>
  <c r="E3" i="61"/>
  <c r="B3" i="61"/>
  <c r="J275" i="61"/>
  <c r="G275" i="61"/>
  <c r="E275" i="61"/>
  <c r="B275" i="61"/>
  <c r="J268" i="61"/>
  <c r="G268" i="61"/>
  <c r="E268" i="61"/>
  <c r="B268" i="61"/>
  <c r="J267" i="61"/>
  <c r="G267" i="61"/>
  <c r="E267" i="61"/>
  <c r="B267" i="61"/>
  <c r="J266" i="61"/>
  <c r="G266" i="61"/>
  <c r="E266" i="61"/>
  <c r="B266" i="61"/>
  <c r="J265" i="61"/>
  <c r="G265" i="61"/>
  <c r="E265" i="61"/>
  <c r="B265" i="61"/>
  <c r="J264" i="61"/>
  <c r="G264" i="61"/>
  <c r="E264" i="61"/>
  <c r="B264" i="61"/>
  <c r="J263" i="61"/>
  <c r="G263" i="61"/>
  <c r="E263" i="61"/>
  <c r="B263" i="61"/>
  <c r="J262" i="61"/>
  <c r="G262" i="61"/>
  <c r="E262" i="61"/>
  <c r="B262" i="61"/>
  <c r="J261" i="61"/>
  <c r="G261" i="61"/>
  <c r="E261" i="61"/>
  <c r="B261" i="61"/>
  <c r="J260" i="61"/>
  <c r="G260" i="61"/>
  <c r="E260" i="61"/>
  <c r="B260" i="61"/>
  <c r="J259" i="61"/>
  <c r="G259" i="61"/>
  <c r="E259" i="61"/>
  <c r="B259" i="61"/>
  <c r="J258" i="61"/>
  <c r="G258" i="61"/>
  <c r="E258" i="61"/>
  <c r="B258" i="61"/>
  <c r="J257" i="61"/>
  <c r="G257" i="61"/>
  <c r="E257" i="61"/>
  <c r="B257" i="61"/>
  <c r="J251" i="61"/>
  <c r="G251" i="61"/>
  <c r="E251" i="61"/>
  <c r="B251" i="61"/>
  <c r="J256" i="61"/>
  <c r="G256" i="61"/>
  <c r="E256" i="61"/>
  <c r="B256" i="61"/>
  <c r="J255" i="61"/>
  <c r="G255" i="61"/>
  <c r="E255" i="61"/>
  <c r="B255" i="61"/>
  <c r="J254" i="61"/>
  <c r="G254" i="61"/>
  <c r="E254" i="61"/>
  <c r="B254" i="61"/>
  <c r="J253" i="61"/>
  <c r="G253" i="61"/>
  <c r="E253" i="61"/>
  <c r="B253" i="61"/>
  <c r="J252" i="61"/>
  <c r="G252" i="61"/>
  <c r="E252" i="61"/>
  <c r="B252" i="61"/>
  <c r="J250" i="61"/>
  <c r="G250" i="61"/>
  <c r="E250" i="61"/>
  <c r="B250" i="61"/>
  <c r="J249" i="61"/>
  <c r="G249" i="61"/>
  <c r="E249" i="61"/>
  <c r="B249" i="61"/>
  <c r="J248" i="61"/>
  <c r="G248" i="61"/>
  <c r="E248" i="61"/>
  <c r="B248" i="61"/>
  <c r="J247" i="61"/>
  <c r="G247" i="61"/>
  <c r="E247" i="61"/>
  <c r="B247" i="61"/>
  <c r="J246" i="61"/>
  <c r="G246" i="61"/>
  <c r="E246" i="61"/>
  <c r="B246" i="61"/>
  <c r="J245" i="61"/>
  <c r="G245" i="61"/>
  <c r="E245" i="61"/>
  <c r="B245" i="61"/>
  <c r="J244" i="61"/>
  <c r="G244" i="61"/>
  <c r="E244" i="61"/>
  <c r="B244" i="61"/>
  <c r="J243" i="61"/>
  <c r="G243" i="61"/>
  <c r="E243" i="61"/>
  <c r="B243" i="61"/>
  <c r="J242" i="61"/>
  <c r="G242" i="61"/>
  <c r="E242" i="61"/>
  <c r="B242" i="61"/>
  <c r="J241" i="61"/>
  <c r="G241" i="61"/>
  <c r="E241" i="61"/>
  <c r="B241" i="61"/>
  <c r="J240" i="61"/>
  <c r="G240" i="61"/>
  <c r="E240" i="61"/>
  <c r="B240" i="61"/>
  <c r="J239" i="61"/>
  <c r="G239" i="61"/>
  <c r="E239" i="61"/>
  <c r="B239" i="61"/>
  <c r="J238" i="61"/>
  <c r="G238" i="61"/>
  <c r="E238" i="61"/>
  <c r="B238" i="61"/>
  <c r="J237" i="61"/>
  <c r="G237" i="61"/>
  <c r="E237" i="61"/>
  <c r="B237" i="61"/>
  <c r="J236" i="61"/>
  <c r="G236" i="61"/>
  <c r="E236" i="61"/>
  <c r="B236" i="61"/>
  <c r="J233" i="61"/>
  <c r="G233" i="61"/>
  <c r="E233" i="61"/>
  <c r="B233" i="61"/>
  <c r="J232" i="61"/>
  <c r="G232" i="61"/>
  <c r="E232" i="61"/>
  <c r="B232" i="61"/>
  <c r="J231" i="61"/>
  <c r="G231" i="61"/>
  <c r="E231" i="61"/>
  <c r="B231" i="61"/>
  <c r="J230" i="61"/>
  <c r="G230" i="61"/>
  <c r="E230" i="61"/>
  <c r="B230" i="61"/>
  <c r="J227" i="61"/>
  <c r="G227" i="61"/>
  <c r="E227" i="61"/>
  <c r="B227" i="61"/>
  <c r="J226" i="61"/>
  <c r="G226" i="61"/>
  <c r="E226" i="61"/>
  <c r="B226" i="61"/>
  <c r="J225" i="61"/>
  <c r="G225" i="61"/>
  <c r="E225" i="61"/>
  <c r="B225" i="61"/>
  <c r="J224" i="61"/>
  <c r="G224" i="61"/>
  <c r="E224" i="61"/>
  <c r="B224" i="61"/>
  <c r="J223" i="61"/>
  <c r="G223" i="61"/>
  <c r="E223" i="61"/>
  <c r="B223" i="61"/>
  <c r="J222" i="61"/>
  <c r="G222" i="61"/>
  <c r="E222" i="61"/>
  <c r="B222" i="61"/>
  <c r="J221" i="61"/>
  <c r="G221" i="61"/>
  <c r="E221" i="61"/>
  <c r="B221" i="61"/>
  <c r="J220" i="61"/>
  <c r="G220" i="61"/>
  <c r="E220" i="61"/>
  <c r="B220" i="61"/>
  <c r="J219" i="61"/>
  <c r="G219" i="61"/>
  <c r="E219" i="61"/>
  <c r="B219" i="61"/>
  <c r="J218" i="61"/>
  <c r="G218" i="61"/>
  <c r="E218" i="61"/>
  <c r="B218" i="61"/>
  <c r="J217" i="61"/>
  <c r="G217" i="61"/>
  <c r="E217" i="61"/>
  <c r="B217" i="61"/>
  <c r="J216" i="61"/>
  <c r="G216" i="61"/>
  <c r="E216" i="61"/>
  <c r="B216" i="61"/>
  <c r="J215" i="61"/>
  <c r="G215" i="61"/>
  <c r="E215" i="61"/>
  <c r="B215" i="61"/>
  <c r="J214" i="61"/>
  <c r="G214" i="61"/>
  <c r="E214" i="61"/>
  <c r="B214" i="61"/>
  <c r="J213" i="61"/>
  <c r="G213" i="61"/>
  <c r="E213" i="61"/>
  <c r="B213" i="61"/>
  <c r="J212" i="61"/>
  <c r="G212" i="61"/>
  <c r="E212" i="61"/>
  <c r="B212" i="61"/>
  <c r="J208" i="61"/>
  <c r="G208" i="61"/>
  <c r="E208" i="61"/>
  <c r="B208" i="61"/>
  <c r="J207" i="61"/>
  <c r="G207" i="61"/>
  <c r="E207" i="61"/>
  <c r="B207" i="61"/>
  <c r="J206" i="61"/>
  <c r="G206" i="61"/>
  <c r="E206" i="61"/>
  <c r="B206" i="61"/>
  <c r="J204" i="61"/>
  <c r="G204" i="61"/>
  <c r="E204" i="61"/>
  <c r="B204" i="61"/>
  <c r="J203" i="61"/>
  <c r="G203" i="61"/>
  <c r="E203" i="61"/>
  <c r="B203" i="61"/>
  <c r="J200" i="61"/>
  <c r="G200" i="61"/>
  <c r="E200" i="61"/>
  <c r="B200" i="61"/>
  <c r="J199" i="61"/>
  <c r="G199" i="61"/>
  <c r="E199" i="61"/>
  <c r="B199" i="61"/>
  <c r="J198" i="61"/>
  <c r="G198" i="61"/>
  <c r="E198" i="61"/>
  <c r="B198" i="61"/>
  <c r="J197" i="61"/>
  <c r="G197" i="61"/>
  <c r="E197" i="61"/>
  <c r="B197" i="61"/>
  <c r="J192" i="61"/>
  <c r="G192" i="61"/>
  <c r="E192" i="61"/>
  <c r="B192" i="61"/>
  <c r="J191" i="61"/>
  <c r="G191" i="61"/>
  <c r="E191" i="61"/>
  <c r="B191" i="61"/>
  <c r="J190" i="61"/>
  <c r="G190" i="61"/>
  <c r="E190" i="61"/>
  <c r="B190" i="61"/>
  <c r="J182" i="61"/>
  <c r="G182" i="61"/>
  <c r="E182" i="61"/>
  <c r="B182" i="61"/>
  <c r="J181" i="61"/>
  <c r="G181" i="61"/>
  <c r="E181" i="61"/>
  <c r="B181" i="61"/>
  <c r="J180" i="61"/>
  <c r="G180" i="61"/>
  <c r="E180" i="61"/>
  <c r="B180" i="61"/>
  <c r="J166" i="61"/>
  <c r="G166" i="61"/>
  <c r="E166" i="61"/>
  <c r="B166" i="61"/>
  <c r="J165" i="61"/>
  <c r="G165" i="61"/>
  <c r="E165" i="61"/>
  <c r="B165" i="61"/>
  <c r="J164" i="61"/>
  <c r="G164" i="61"/>
  <c r="E164" i="61"/>
  <c r="B164" i="61"/>
  <c r="J163" i="61"/>
  <c r="G163" i="61"/>
  <c r="E163" i="61"/>
  <c r="B163" i="61"/>
  <c r="J162" i="61"/>
  <c r="G162" i="61"/>
  <c r="E162" i="61"/>
  <c r="B162" i="61"/>
  <c r="J161" i="61"/>
  <c r="G161" i="61"/>
  <c r="E161" i="61"/>
  <c r="B161" i="61"/>
  <c r="J160" i="61"/>
  <c r="G160" i="61"/>
  <c r="E160" i="61"/>
  <c r="B160" i="61"/>
  <c r="J159" i="61"/>
  <c r="G159" i="61"/>
  <c r="E159" i="61"/>
  <c r="B159" i="61"/>
  <c r="J158" i="61"/>
  <c r="G158" i="61"/>
  <c r="E158" i="61"/>
  <c r="B158" i="61"/>
  <c r="J157" i="61"/>
  <c r="G157" i="61"/>
  <c r="E157" i="61"/>
  <c r="B157" i="61"/>
  <c r="J155" i="61"/>
  <c r="G155" i="61"/>
  <c r="E155" i="61"/>
  <c r="B155" i="61"/>
  <c r="J154" i="61"/>
  <c r="G154" i="61"/>
  <c r="E154" i="61"/>
  <c r="B154" i="61"/>
  <c r="J153" i="61"/>
  <c r="G153" i="61"/>
  <c r="E153" i="61"/>
  <c r="B153" i="61"/>
  <c r="J151" i="61"/>
  <c r="G151" i="61"/>
  <c r="E151" i="61"/>
  <c r="B151" i="61"/>
  <c r="J150" i="61"/>
  <c r="G150" i="61"/>
  <c r="E150" i="61"/>
  <c r="B150" i="61"/>
  <c r="J149" i="61"/>
  <c r="G149" i="61"/>
  <c r="E149" i="61"/>
  <c r="B149" i="61"/>
  <c r="J148" i="61"/>
  <c r="G148" i="61"/>
  <c r="E148" i="61"/>
  <c r="B148" i="61"/>
  <c r="J147" i="61"/>
  <c r="G147" i="61"/>
  <c r="E147" i="61"/>
  <c r="B147" i="61"/>
  <c r="J146" i="61"/>
  <c r="G146" i="61"/>
  <c r="E146" i="61"/>
  <c r="B146" i="61"/>
  <c r="J145" i="61"/>
  <c r="G145" i="61"/>
  <c r="E145" i="61"/>
  <c r="B145" i="61"/>
  <c r="J144" i="61"/>
  <c r="G144" i="61"/>
  <c r="E144" i="61"/>
  <c r="B144" i="61"/>
  <c r="J143" i="61"/>
  <c r="G143" i="61"/>
  <c r="E143" i="61"/>
  <c r="B143" i="61"/>
  <c r="J142" i="61"/>
  <c r="G142" i="61"/>
  <c r="E142" i="61"/>
  <c r="B142" i="61"/>
  <c r="J140" i="61"/>
  <c r="G140" i="61"/>
  <c r="E140" i="61"/>
  <c r="B140" i="61"/>
  <c r="J139" i="61"/>
  <c r="G139" i="61"/>
  <c r="E139" i="61"/>
  <c r="B139" i="61"/>
  <c r="J138" i="61"/>
  <c r="G138" i="61"/>
  <c r="E138" i="61"/>
  <c r="B138" i="61"/>
  <c r="J137" i="61"/>
  <c r="G137" i="61"/>
  <c r="E137" i="61"/>
  <c r="B137" i="61"/>
  <c r="J136" i="61"/>
  <c r="G136" i="61"/>
  <c r="E136" i="61"/>
  <c r="B136" i="61"/>
  <c r="J133" i="61"/>
  <c r="G133" i="61"/>
  <c r="E133" i="61"/>
  <c r="B133" i="61"/>
  <c r="J132" i="61"/>
  <c r="G132" i="61"/>
  <c r="E132" i="61"/>
  <c r="B132" i="61"/>
  <c r="J131" i="61"/>
  <c r="G131" i="61"/>
  <c r="E131" i="61"/>
  <c r="B131" i="61"/>
  <c r="J130" i="61"/>
  <c r="G130" i="61"/>
  <c r="E130" i="61"/>
  <c r="B130" i="61"/>
  <c r="J129" i="61"/>
  <c r="G129" i="61"/>
  <c r="E129" i="61"/>
  <c r="B129" i="61"/>
  <c r="J128" i="61"/>
  <c r="G128" i="61"/>
  <c r="E128" i="61"/>
  <c r="B128" i="61"/>
  <c r="J127" i="61"/>
  <c r="G127" i="61"/>
  <c r="E127" i="61"/>
  <c r="B127" i="61"/>
  <c r="J126" i="61"/>
  <c r="G126" i="61"/>
  <c r="E126" i="61"/>
  <c r="B126" i="61"/>
  <c r="J125" i="61"/>
  <c r="G125" i="61"/>
  <c r="E125" i="61"/>
  <c r="B125" i="61"/>
  <c r="J123" i="61"/>
  <c r="G123" i="61"/>
  <c r="E123" i="61"/>
  <c r="B123" i="61"/>
  <c r="J122" i="61"/>
  <c r="G122" i="61"/>
  <c r="E122" i="61"/>
  <c r="B122" i="61"/>
  <c r="J121" i="61"/>
  <c r="G121" i="61"/>
  <c r="E121" i="61"/>
  <c r="B121" i="61"/>
  <c r="J120" i="61"/>
  <c r="G120" i="61"/>
  <c r="E120" i="61"/>
  <c r="B120" i="61"/>
  <c r="J119" i="61"/>
  <c r="G119" i="61"/>
  <c r="E119" i="61"/>
  <c r="B119" i="61"/>
  <c r="J118" i="61"/>
  <c r="G118" i="61"/>
  <c r="E118" i="61"/>
  <c r="B118" i="61"/>
  <c r="J117" i="61"/>
  <c r="G117" i="61"/>
  <c r="E117" i="61"/>
  <c r="B117" i="61"/>
  <c r="J116" i="61"/>
  <c r="G116" i="61"/>
  <c r="E116" i="61"/>
  <c r="B116" i="61"/>
  <c r="J115" i="61"/>
  <c r="G115" i="61"/>
  <c r="E115" i="61"/>
  <c r="B115" i="61"/>
  <c r="J114" i="61"/>
  <c r="G114" i="61"/>
  <c r="E114" i="61"/>
  <c r="B114" i="61"/>
  <c r="J113" i="61"/>
  <c r="G113" i="61"/>
  <c r="E113" i="61"/>
  <c r="B113" i="61"/>
  <c r="J112" i="61"/>
  <c r="G112" i="61"/>
  <c r="E112" i="61"/>
  <c r="B112" i="61"/>
  <c r="J111" i="61"/>
  <c r="G111" i="61"/>
  <c r="E111" i="61"/>
  <c r="B111" i="61"/>
  <c r="J109" i="61"/>
  <c r="G109" i="61"/>
  <c r="E109" i="61"/>
  <c r="B109" i="61"/>
  <c r="J108" i="61"/>
  <c r="G108" i="61"/>
  <c r="E108" i="61"/>
  <c r="B108" i="61"/>
  <c r="J107" i="61"/>
  <c r="G107" i="61"/>
  <c r="E107" i="61"/>
  <c r="B107" i="61"/>
  <c r="J106" i="61"/>
  <c r="G106" i="61"/>
  <c r="E106" i="61"/>
  <c r="B106" i="61"/>
  <c r="J104" i="61"/>
  <c r="G104" i="61"/>
  <c r="E104" i="61"/>
  <c r="B104" i="61"/>
  <c r="J103" i="61"/>
  <c r="G103" i="61"/>
  <c r="E103" i="61"/>
  <c r="B103" i="61"/>
  <c r="J102" i="61"/>
  <c r="G102" i="61"/>
  <c r="E102" i="61"/>
  <c r="B102" i="61"/>
  <c r="J101" i="61"/>
  <c r="G101" i="61"/>
  <c r="E101" i="61"/>
  <c r="B101" i="61"/>
  <c r="J100" i="61"/>
  <c r="G100" i="61"/>
  <c r="E100" i="61"/>
  <c r="B100" i="61"/>
  <c r="J99" i="61"/>
  <c r="G99" i="61"/>
  <c r="E99" i="61"/>
  <c r="B99" i="61"/>
  <c r="J98" i="61"/>
  <c r="G98" i="61"/>
  <c r="E98" i="61"/>
  <c r="B98" i="61"/>
  <c r="J97" i="61"/>
  <c r="G97" i="61"/>
  <c r="E97" i="61"/>
  <c r="B97" i="61"/>
  <c r="J96" i="61"/>
  <c r="G96" i="61"/>
  <c r="E96" i="61"/>
  <c r="B96" i="61"/>
  <c r="J95" i="61"/>
  <c r="G95" i="61"/>
  <c r="E95" i="61"/>
  <c r="B95" i="61"/>
  <c r="J94" i="61"/>
  <c r="G94" i="61"/>
  <c r="E94" i="61"/>
  <c r="B94" i="61"/>
  <c r="J93" i="61"/>
  <c r="G93" i="61"/>
  <c r="E93" i="61"/>
  <c r="B93" i="61"/>
  <c r="J92" i="61"/>
  <c r="G92" i="61"/>
  <c r="E92" i="61"/>
  <c r="B92" i="61"/>
  <c r="J91" i="61"/>
  <c r="G91" i="61"/>
  <c r="E91" i="61"/>
  <c r="B91" i="61"/>
  <c r="J90" i="61"/>
  <c r="G90" i="61"/>
  <c r="E90" i="61"/>
  <c r="B90" i="61"/>
  <c r="J89" i="61"/>
  <c r="G89" i="61"/>
  <c r="E89" i="61"/>
  <c r="B89" i="61"/>
  <c r="J88" i="61"/>
  <c r="G88" i="61"/>
  <c r="E88" i="61"/>
  <c r="B88" i="61"/>
  <c r="J87" i="61"/>
  <c r="G87" i="61"/>
  <c r="E87" i="61"/>
  <c r="B87" i="61"/>
  <c r="J86" i="61"/>
  <c r="G86" i="61"/>
  <c r="E86" i="61"/>
  <c r="B86" i="61"/>
  <c r="J85" i="61"/>
  <c r="G85" i="61"/>
  <c r="E85" i="61"/>
  <c r="B85" i="61"/>
  <c r="J84" i="61"/>
  <c r="G84" i="61"/>
  <c r="E84" i="61"/>
  <c r="B84" i="61"/>
  <c r="J83" i="61"/>
  <c r="G83" i="61"/>
  <c r="E83" i="61"/>
  <c r="B83" i="61"/>
  <c r="J82" i="61"/>
  <c r="G82" i="61"/>
  <c r="E82" i="61"/>
  <c r="B82" i="61"/>
  <c r="J81" i="61"/>
  <c r="G81" i="61"/>
  <c r="E81" i="61"/>
  <c r="B81" i="61"/>
  <c r="J80" i="61"/>
  <c r="G80" i="61"/>
  <c r="E80" i="61"/>
  <c r="B80" i="61"/>
  <c r="J79" i="61"/>
  <c r="G79" i="61"/>
  <c r="E79" i="61"/>
  <c r="B79" i="61"/>
  <c r="J78" i="61"/>
  <c r="G78" i="61"/>
  <c r="E78" i="61"/>
  <c r="B78" i="61"/>
  <c r="J77" i="61"/>
  <c r="G77" i="61"/>
  <c r="E77" i="61"/>
  <c r="B77" i="61"/>
  <c r="J76" i="61"/>
  <c r="G76" i="61"/>
  <c r="E76" i="61"/>
  <c r="B76" i="61"/>
  <c r="J75" i="61"/>
  <c r="G75" i="61"/>
  <c r="E75" i="61"/>
  <c r="B75" i="61"/>
  <c r="J74" i="61"/>
  <c r="G74" i="61"/>
  <c r="E74" i="61"/>
  <c r="B74" i="61"/>
  <c r="J73" i="61"/>
  <c r="G73" i="61"/>
  <c r="E73" i="61"/>
  <c r="B73" i="61"/>
  <c r="J72" i="61"/>
  <c r="G72" i="61"/>
  <c r="E72" i="61"/>
  <c r="B72" i="61"/>
  <c r="J71" i="61"/>
  <c r="G71" i="61"/>
  <c r="E71" i="61"/>
  <c r="B71" i="61"/>
  <c r="J70" i="61"/>
  <c r="G70" i="61"/>
  <c r="E70" i="61"/>
  <c r="B70" i="61"/>
  <c r="J69" i="61"/>
  <c r="G69" i="61"/>
  <c r="E69" i="61"/>
  <c r="B69" i="61"/>
  <c r="J68" i="61"/>
  <c r="G68" i="61"/>
  <c r="E68" i="61"/>
  <c r="B68" i="61"/>
  <c r="J67" i="61"/>
  <c r="G67" i="61"/>
  <c r="E67" i="61"/>
  <c r="B67" i="61"/>
  <c r="J66" i="61"/>
  <c r="G66" i="61"/>
  <c r="E66" i="61"/>
  <c r="B66" i="61"/>
  <c r="J65" i="61"/>
  <c r="G65" i="61"/>
  <c r="E65" i="61"/>
  <c r="B65" i="61"/>
  <c r="J64" i="61"/>
  <c r="G64" i="61"/>
  <c r="E64" i="61"/>
  <c r="B64" i="61"/>
  <c r="J63" i="61"/>
  <c r="G63" i="61"/>
  <c r="E63" i="61"/>
  <c r="B63" i="61"/>
  <c r="J62" i="61"/>
  <c r="G62" i="61"/>
  <c r="E62" i="61"/>
  <c r="B62" i="61"/>
  <c r="J61" i="61"/>
  <c r="G61" i="61"/>
  <c r="E61" i="61"/>
  <c r="B61" i="61"/>
  <c r="J60" i="61"/>
  <c r="G60" i="61"/>
  <c r="E60" i="61"/>
  <c r="B60" i="61"/>
  <c r="J59" i="61"/>
  <c r="G59" i="61"/>
  <c r="E59" i="61"/>
  <c r="B59" i="61"/>
  <c r="J58" i="61"/>
  <c r="G58" i="61"/>
  <c r="E58" i="61"/>
  <c r="B58" i="61"/>
  <c r="J57" i="61"/>
  <c r="G57" i="61"/>
  <c r="E57" i="61"/>
  <c r="B57" i="61"/>
  <c r="J56" i="61"/>
  <c r="G56" i="61"/>
  <c r="E56" i="61"/>
  <c r="B56" i="61"/>
  <c r="J55" i="61"/>
  <c r="G55" i="61"/>
  <c r="E55" i="61"/>
  <c r="B55" i="61"/>
  <c r="J54" i="61"/>
  <c r="G54" i="61"/>
  <c r="E54" i="61"/>
  <c r="B54" i="61"/>
  <c r="J53" i="61"/>
  <c r="G53" i="61"/>
  <c r="E53" i="61"/>
  <c r="B53" i="61"/>
  <c r="J52" i="61"/>
  <c r="G52" i="61"/>
  <c r="E52" i="61"/>
  <c r="B52" i="61"/>
  <c r="J51" i="61"/>
  <c r="G51" i="61"/>
  <c r="E51" i="61"/>
  <c r="B51" i="61"/>
  <c r="J50" i="61"/>
  <c r="G50" i="61"/>
  <c r="E50" i="61"/>
  <c r="B50" i="61"/>
  <c r="J40" i="61"/>
  <c r="G40" i="61"/>
  <c r="E40" i="61"/>
  <c r="B40" i="61"/>
  <c r="J38" i="61"/>
  <c r="G38" i="61"/>
  <c r="E38" i="61"/>
  <c r="B38" i="61"/>
  <c r="J37" i="61"/>
  <c r="G37" i="61"/>
  <c r="E37" i="61"/>
  <c r="B37" i="61"/>
  <c r="J36" i="61"/>
  <c r="G36" i="61"/>
  <c r="E36" i="61"/>
  <c r="B36" i="61"/>
  <c r="J35" i="61"/>
  <c r="G35" i="61"/>
  <c r="E35" i="61"/>
  <c r="B35" i="61"/>
  <c r="J34" i="61"/>
  <c r="G34" i="61"/>
  <c r="E34" i="61"/>
  <c r="B34" i="61"/>
  <c r="E33" i="61"/>
  <c r="E32" i="61"/>
  <c r="E31" i="61"/>
  <c r="E30" i="61"/>
  <c r="E29" i="61"/>
  <c r="E28" i="61"/>
  <c r="E23" i="61"/>
  <c r="E22" i="61"/>
  <c r="E21" i="61"/>
  <c r="E20" i="61"/>
  <c r="E19" i="61"/>
  <c r="E18" i="61"/>
  <c r="G33" i="61"/>
  <c r="G32" i="61"/>
  <c r="G31" i="61"/>
  <c r="G30" i="61"/>
  <c r="G29" i="61"/>
  <c r="G28" i="61"/>
  <c r="G23" i="61"/>
  <c r="G22" i="61"/>
  <c r="G21" i="61"/>
  <c r="G20" i="61"/>
  <c r="G19" i="61"/>
  <c r="G18" i="61"/>
  <c r="G17" i="61"/>
  <c r="G16" i="61"/>
  <c r="G15" i="61"/>
  <c r="E16" i="61"/>
  <c r="E15" i="61"/>
  <c r="E17" i="61"/>
  <c r="J33" i="61"/>
  <c r="B33" i="61"/>
  <c r="J32" i="61"/>
  <c r="B32" i="61"/>
  <c r="J31" i="61"/>
  <c r="B31" i="61"/>
  <c r="J30" i="61"/>
  <c r="B30" i="61"/>
  <c r="J29" i="61"/>
  <c r="B29" i="61"/>
  <c r="J28" i="61"/>
  <c r="B28" i="61"/>
  <c r="J23" i="61"/>
  <c r="B23" i="61"/>
  <c r="J22" i="61"/>
  <c r="B22" i="61"/>
  <c r="J21" i="61"/>
  <c r="B21" i="61"/>
  <c r="J20" i="61"/>
  <c r="B20" i="61"/>
  <c r="J19" i="61"/>
  <c r="B19" i="61"/>
  <c r="J18" i="61"/>
  <c r="B18" i="61"/>
  <c r="J17" i="61"/>
  <c r="B17" i="61"/>
  <c r="J16" i="61"/>
  <c r="J15" i="61"/>
  <c r="B16" i="61"/>
  <c r="B15" i="6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<sst xmlns="http://schemas.openxmlformats.org/spreadsheetml/2006/main" count="3681" uniqueCount="868">
  <si>
    <t>IDENTIFY (ID)</t>
  </si>
  <si>
    <t>PROTECT (PR)</t>
  </si>
  <si>
    <t>RESPOND (RS)</t>
  </si>
  <si>
    <t>RECOVER (RC)</t>
  </si>
  <si>
    <t>ID.AM-01</t>
  </si>
  <si>
    <t>ID.AM-02</t>
  </si>
  <si>
    <t>ID.AM-03</t>
  </si>
  <si>
    <t>ID.AM-04</t>
  </si>
  <si>
    <t>ID.AM-05</t>
  </si>
  <si>
    <t>ID.AM-06</t>
  </si>
  <si>
    <t>ID.BE-01</t>
  </si>
  <si>
    <t>ID.BE-02</t>
  </si>
  <si>
    <t>ID.BE-03</t>
  </si>
  <si>
    <t>ID.BE-04</t>
  </si>
  <si>
    <t>ID.BE-05</t>
  </si>
  <si>
    <t>ID.RA-01</t>
  </si>
  <si>
    <t>ID.RA-02</t>
  </si>
  <si>
    <t>ID.RA-03</t>
  </si>
  <si>
    <t>ID.RA-04</t>
  </si>
  <si>
    <t>ID.RA-05</t>
  </si>
  <si>
    <t>ID.RA-06</t>
  </si>
  <si>
    <t>ID.RM-01</t>
  </si>
  <si>
    <t>ID.RM-02</t>
  </si>
  <si>
    <t>ID.RM-03</t>
  </si>
  <si>
    <t>PR.AC-01</t>
  </si>
  <si>
    <t>PR.AC-02</t>
  </si>
  <si>
    <t>PR.AC-03</t>
  </si>
  <si>
    <t>PR.AC-04</t>
  </si>
  <si>
    <t>PR.AC-05</t>
  </si>
  <si>
    <t>PR.AT-01</t>
  </si>
  <si>
    <t>PR.AT-02</t>
  </si>
  <si>
    <t>PR.AT-03</t>
  </si>
  <si>
    <t>PR.AT-04</t>
  </si>
  <si>
    <t>PR.AT-05</t>
  </si>
  <si>
    <t>PR.IP-01</t>
  </si>
  <si>
    <t>PR.IP-02</t>
  </si>
  <si>
    <t>PR.IP-03</t>
  </si>
  <si>
    <t>PR.IP-04</t>
  </si>
  <si>
    <t>PR.IP-05</t>
  </si>
  <si>
    <t>PR.IP-06</t>
  </si>
  <si>
    <t>PR.IP-07</t>
  </si>
  <si>
    <t>PR.IP-09</t>
  </si>
  <si>
    <t>PR.IP-10</t>
  </si>
  <si>
    <t>PR.IP-11</t>
  </si>
  <si>
    <t>PR.IP-12</t>
  </si>
  <si>
    <t>PR.PT-01</t>
  </si>
  <si>
    <t>PR.PT-02</t>
  </si>
  <si>
    <t>PR.PT-03</t>
  </si>
  <si>
    <t>PR.PT-04</t>
  </si>
  <si>
    <t>RC.CO-01</t>
  </si>
  <si>
    <t>RC.CO-02</t>
  </si>
  <si>
    <t>RC.CO-03</t>
  </si>
  <si>
    <t>RS.IM-01</t>
  </si>
  <si>
    <t>RS.IM-02</t>
  </si>
  <si>
    <t>PR.IP-08</t>
  </si>
  <si>
    <t>Outcomes</t>
  </si>
  <si>
    <t>PR.AC-06</t>
  </si>
  <si>
    <t>PR.AC-07</t>
  </si>
  <si>
    <t>PR.PT-05</t>
  </si>
  <si>
    <t>CIP-002-5.1a-R1</t>
  </si>
  <si>
    <t>CIP-002-5.1a-R2</t>
  </si>
  <si>
    <t>CIPv5 ID</t>
  </si>
  <si>
    <t>Requirement and Parts</t>
  </si>
  <si>
    <t>NIST-CSF Category</t>
  </si>
  <si>
    <t>Tier Value</t>
  </si>
  <si>
    <r>
      <rPr>
        <b/>
        <u/>
        <sz val="11"/>
        <color theme="0"/>
        <rFont val="Calibri"/>
        <family val="2"/>
        <scheme val="minor"/>
      </rPr>
      <t>Description</t>
    </r>
    <r>
      <rPr>
        <sz val="11"/>
        <color theme="0"/>
        <rFont val="Calibri"/>
        <family val="2"/>
        <scheme val="minor"/>
      </rPr>
      <t xml:space="preserve"> - The Framework Implementation Tiers (“Tiers”) provide context on how an organization views cybersecurity risk and the processes in place to manage that risk. Ranging from Partial (Tier 1) to Adaptive (Tier 4), Tiers describe an increasing degree of rigor and sophistication in cybersecurity risk management practices.</t>
    </r>
  </si>
  <si>
    <t>Tier 1 - Partial</t>
  </si>
  <si>
    <t>Tier 2 - Risk Informed</t>
  </si>
  <si>
    <r>
      <rPr>
        <b/>
        <i/>
        <u/>
        <sz val="11"/>
        <color theme="1"/>
        <rFont val="Calibri"/>
        <family val="2"/>
        <scheme val="minor"/>
      </rPr>
      <t>Risk Management Process</t>
    </r>
    <r>
      <rPr>
        <sz val="11"/>
        <color theme="1"/>
        <rFont val="Calibri"/>
        <family val="2"/>
        <scheme val="minor"/>
      </rPr>
      <t xml:space="preserve"> – Risk management practices are approved by management but may not be established as organizational-wide policy. Prioritization of cybersecurity activities and protection needs is directly informed by organizational risk objectives, the threat environment, or business/mission requirements.
</t>
    </r>
    <r>
      <rPr>
        <b/>
        <i/>
        <u/>
        <sz val="11"/>
        <color theme="1"/>
        <rFont val="Calibri"/>
        <family val="2"/>
        <scheme val="minor"/>
      </rPr>
      <t>Integrated Risk Management Program</t>
    </r>
    <r>
      <rPr>
        <sz val="11"/>
        <color theme="1"/>
        <rFont val="Calibri"/>
        <family val="2"/>
        <scheme val="minor"/>
      </rPr>
      <t xml:space="preserve"> – There is an awareness of cybersecurity risk at the organizational level, but an organization-wide approach to managing cybersecurity risk has not been established. Cybersecurity information is shared within the organization on an informal basis. Consideration of cybersecurity in organizational objectives and programs may occur at some but not all levels of the organization. Cyber risk assessment of organizational and external assets occurs, but is not typically repeatable or reoccurring.
</t>
    </r>
    <r>
      <rPr>
        <b/>
        <i/>
        <u/>
        <sz val="11"/>
        <color theme="1"/>
        <rFont val="Calibri"/>
        <family val="2"/>
        <scheme val="minor"/>
      </rPr>
      <t>External Participation</t>
    </r>
    <r>
      <rPr>
        <sz val="11"/>
        <color theme="1"/>
        <rFont val="Calibri"/>
        <family val="2"/>
        <scheme val="minor"/>
      </rPr>
      <t xml:space="preserve"> – Generally, the organization understands its role in the larger ecosystem with respect to either its own dependencies or dependents, but not both. The organization collaborates with and receives some information from other entities and generates some of its own information, but may not share information with others. Additionally, the organization is aware of the cyber supply chain risks associated with the products and services it provides and uses, but does not act consistently or formally upon those risks.</t>
    </r>
  </si>
  <si>
    <t>Tier 3 - Repeatable</t>
  </si>
  <si>
    <t>Tier 4 - Adaptable</t>
  </si>
  <si>
    <t>Cybersecurity</t>
  </si>
  <si>
    <t>Risk Tier</t>
  </si>
  <si>
    <t>NIST CSF ID</t>
  </si>
  <si>
    <t>Objectives</t>
  </si>
  <si>
    <r>
      <rPr>
        <b/>
        <i/>
        <u/>
        <sz val="11"/>
        <color theme="1"/>
        <rFont val="Calibri"/>
        <family val="2"/>
        <scheme val="minor"/>
      </rPr>
      <t>Risk Management Process</t>
    </r>
    <r>
      <rPr>
        <sz val="11"/>
        <color theme="1"/>
        <rFont val="Calibri"/>
        <family val="2"/>
        <scheme val="minor"/>
      </rPr>
      <t xml:space="preserve"> – Organizational cybersecurity risk management practices are not formalized, and risk is managed in an ad hoc and sometimes reactive manner. Prioritization of cybersecurity activities may not be directly informed by organizational risk objectives, the threat environment, or business/mission requirements.
</t>
    </r>
    <r>
      <rPr>
        <b/>
        <i/>
        <u/>
        <sz val="11"/>
        <color theme="1"/>
        <rFont val="Calibri"/>
        <family val="2"/>
        <scheme val="minor"/>
      </rPr>
      <t xml:space="preserve">Integrated Risk Management Program </t>
    </r>
    <r>
      <rPr>
        <sz val="11"/>
        <color theme="1"/>
        <rFont val="Calibri"/>
        <family val="2"/>
        <scheme val="minor"/>
      </rPr>
      <t xml:space="preserve">– There is limited awareness of cybersecurity risk at the organizational level. The organization implements cybersecurity risk management on an irregular, case-by-case basis due to varied experience or information gained from outside sources. The organization may not have processes that enable cybersecurity information to be shared within the organization.
</t>
    </r>
    <r>
      <rPr>
        <b/>
        <i/>
        <u/>
        <sz val="11"/>
        <color theme="1"/>
        <rFont val="Calibri"/>
        <family val="2"/>
        <scheme val="minor"/>
      </rPr>
      <t>External Participation</t>
    </r>
    <r>
      <rPr>
        <sz val="11"/>
        <color theme="1"/>
        <rFont val="Calibri"/>
        <family val="2"/>
        <scheme val="minor"/>
      </rPr>
      <t xml:space="preserve"> – The organization does not understand its role in the larger ecosystem with respect to either its dependencies or dependents. The organization does not collaborate with or receive information (e.g., threat intelligence, best practices, technologies) from other entities (e.g., buyers, suppliers, dependencies, dependents, ISAOs, researchers, governments), nor does it share information. The organization is generally unaware of the cyber supply chain risks of the products and services it provides and that it uses.</t>
    </r>
  </si>
  <si>
    <t>Implementation Tier</t>
  </si>
  <si>
    <t xml:space="preserve">NIST-CSF Sub-Category </t>
  </si>
  <si>
    <t>NIST CSF</t>
  </si>
  <si>
    <t>Category</t>
  </si>
  <si>
    <t>ID.AM</t>
  </si>
  <si>
    <t>Function</t>
  </si>
  <si>
    <t>ID</t>
  </si>
  <si>
    <t>Sub-Categories</t>
  </si>
  <si>
    <r>
      <t xml:space="preserve">Asset Management (ID.AM): </t>
    </r>
    <r>
      <rPr>
        <sz val="10"/>
        <color theme="1"/>
        <rFont val="Times New Roman"/>
        <family val="1"/>
      </rPr>
      <t>The data, personnel, devices, systems, and facilities that enable the organization to achieve business purposes are identified and managed consistent with their relative importance to business objectives and the organization’s risk strategy.</t>
    </r>
  </si>
  <si>
    <t>Physical devices and systems within the organization are inventoried</t>
  </si>
  <si>
    <t>Software platforms and applications within the organization are inventoried</t>
  </si>
  <si>
    <t>Organizational communication and data flows are mapped</t>
  </si>
  <si>
    <t>External information systems are catalogued</t>
  </si>
  <si>
    <t xml:space="preserve">Resources (e.g., hardware, devices, data, and software) are prioritized based on their classification, criticality, and business value </t>
  </si>
  <si>
    <t>Cybersecurity roles and responsibilities for the entire workforce and third-party stakeholders (e.g., suppliers, customers, partners) are established</t>
  </si>
  <si>
    <r>
      <t xml:space="preserve">Business Environment (ID.BE): </t>
    </r>
    <r>
      <rPr>
        <sz val="10"/>
        <color theme="1"/>
        <rFont val="Times New Roman"/>
        <family val="1"/>
      </rPr>
      <t>The organization’s mission, objectives, stakeholders, and activities are understood and prioritized; this information is used to inform cybersecurity roles, responsibilities, and risk management decisions.</t>
    </r>
  </si>
  <si>
    <t>The organization’s role in the supply chain is identified and communicated</t>
  </si>
  <si>
    <t xml:space="preserve">The organization’s place in critical infrastructure and its industry sector is identified and communicated </t>
  </si>
  <si>
    <t>Priorities for organizational mission, objectives, and activities are established and communicated</t>
  </si>
  <si>
    <t>Dependencies and critical functions for delivery of critical services are established</t>
  </si>
  <si>
    <t xml:space="preserve">Resilience requirements to support delivery of critical services are established for all operating states (e.g. under duress/attack, during recovery, normal operations) </t>
  </si>
  <si>
    <t>ID.GV-01</t>
  </si>
  <si>
    <r>
      <t xml:space="preserve">Governance (ID.GV): </t>
    </r>
    <r>
      <rPr>
        <sz val="10"/>
        <color theme="1"/>
        <rFont val="Times New Roman"/>
        <family val="1"/>
      </rPr>
      <t>The policies, procedures, and processes to manage and monitor the organization’s regulatory, legal, risk, environmental, and operational requirements are understood and inform the management of cybersecurity risk.</t>
    </r>
  </si>
  <si>
    <t>Organizational information security policy is established and communicated</t>
  </si>
  <si>
    <t>ID.GV-02</t>
  </si>
  <si>
    <t>ID.GV-03</t>
  </si>
  <si>
    <t>Legal and regulatory requirements regarding cybersecurity, including privacy and civil liberties obligations, are understood and managed</t>
  </si>
  <si>
    <t>ID.GV-04</t>
  </si>
  <si>
    <t>Governance and risk management processes address cybersecurity risks</t>
  </si>
  <si>
    <r>
      <t xml:space="preserve">Risk Assessment (ID.RA): </t>
    </r>
    <r>
      <rPr>
        <sz val="10"/>
        <color theme="1"/>
        <rFont val="Times New Roman"/>
        <family val="1"/>
      </rPr>
      <t>The organization understands the cybersecurity risk to organizational operations (including mission, functions, image, or reputation), organizational assets, and individuals.</t>
    </r>
  </si>
  <si>
    <t>Asset vulnerabilities are identified and documented</t>
  </si>
  <si>
    <t xml:space="preserve">Cyber threat intelligence is received from information sharing forums and sources </t>
  </si>
  <si>
    <t>Threats, both internal and external, are identified and documented</t>
  </si>
  <si>
    <t>Potential business impacts and likelihoods are identified</t>
  </si>
  <si>
    <t>Threats, vulnerabilities, likelihoods, and impacts are used to determine risk</t>
  </si>
  <si>
    <t>Risk responses are identified and prioritized</t>
  </si>
  <si>
    <r>
      <t xml:space="preserve">Risk Management Strategy (ID.RM): </t>
    </r>
    <r>
      <rPr>
        <sz val="10"/>
        <color theme="1"/>
        <rFont val="Times New Roman"/>
        <family val="1"/>
      </rPr>
      <t>The organization’s priorities, constraints, risk tolerances, and assumptions are established and used to support operational risk decisions.</t>
    </r>
  </si>
  <si>
    <t>Risk management processes are established, managed, and agreed to by organizational stakeholders</t>
  </si>
  <si>
    <t>Organizational risk tolerance is determined and clearly expressed</t>
  </si>
  <si>
    <t>The organization’s determination of risk tolerance is informed by its role in critical infrastructure and sector specific risk analysis</t>
  </si>
  <si>
    <t>ID.SC-01</t>
  </si>
  <si>
    <t>Cyber supply chain risk management processes are identified, established, assessed, managed, and agreed to by organizational stakeholders</t>
  </si>
  <si>
    <t>ID.SC-02</t>
  </si>
  <si>
    <t xml:space="preserve">Suppliers and third party partners of information systems, components, and services are identified, prioritized, and assessed using a cyber supply chain risk assessment process  </t>
  </si>
  <si>
    <t>ID.SC-03</t>
  </si>
  <si>
    <t xml:space="preserve">Contracts with suppliers and third-party partners are used to implement appropriate measures designed to meet the objectives of an organization’s cybersecurity program and Cyber Supply Chain Risk Management Plan. </t>
  </si>
  <si>
    <t>ID.SC-04</t>
  </si>
  <si>
    <t xml:space="preserve">Suppliers and third-party partners are routinely assessed using audits, test results, or other forms of evaluations to confirm they are meeting their contractual obligations. </t>
  </si>
  <si>
    <t>ID.SC-05</t>
  </si>
  <si>
    <t>Response and recovery planning and testing are conducted with suppliers and third-party providers</t>
  </si>
  <si>
    <r>
      <t xml:space="preserve">Access Control (PR.AC): </t>
    </r>
    <r>
      <rPr>
        <sz val="10"/>
        <color theme="1"/>
        <rFont val="Times New Roman"/>
        <family val="1"/>
      </rPr>
      <t>Access to assets and associated facilities is limited to authorized users, processes, or devices, and to authorized activities and transactions.</t>
    </r>
  </si>
  <si>
    <t>Identities and credentials are issued, managed, verified, revoked, and audited for authorized devices, users and processes</t>
  </si>
  <si>
    <t>Physical access to assets is managed and protected</t>
  </si>
  <si>
    <t>Remote access is managed</t>
  </si>
  <si>
    <t>Access permissions are managed, incorporating the principles of least privilege and separation of duties</t>
  </si>
  <si>
    <t>Network integrity is protected, incorporating network segregation where appropriate</t>
  </si>
  <si>
    <t xml:space="preserve">Identities are proofed and bound to credentials and asserted in interactions </t>
  </si>
  <si>
    <t xml:space="preserve">Users, devices, and other assets are authenticated (e.g., single-factor, multifactor) commensurate with the risk of the transaction (e.g., individuals’ security and privacy risks and other organizational risks) </t>
  </si>
  <si>
    <r>
      <t xml:space="preserve">Awareness and Training (PR.AT): </t>
    </r>
    <r>
      <rPr>
        <sz val="10"/>
        <color theme="1"/>
        <rFont val="Times New Roman"/>
        <family val="1"/>
      </rPr>
      <t>The organization’s personnel and partners are provided cybersecurity awareness education and are adequately trained to perform their information security-related duties and responsibilities consistent with related policies, procedures, and agreements.</t>
    </r>
  </si>
  <si>
    <t xml:space="preserve">All users are informed and trained </t>
  </si>
  <si>
    <t xml:space="preserve">Privileged users understand roles &amp; responsibilities </t>
  </si>
  <si>
    <t xml:space="preserve">Third-party stakeholders (e.g., suppliers, customers, partners) understand roles &amp; responsibilities </t>
  </si>
  <si>
    <t>Senior executives understand their roles &amp; responsibilities</t>
  </si>
  <si>
    <t>Physical and cybersecurity personnel understand their roles and responsibilities</t>
  </si>
  <si>
    <t>PR.DS-01</t>
  </si>
  <si>
    <r>
      <t xml:space="preserve">Data Security (PR.DS): </t>
    </r>
    <r>
      <rPr>
        <sz val="10"/>
        <color theme="1"/>
        <rFont val="Times New Roman"/>
        <family val="1"/>
      </rPr>
      <t>Information and records (data) are managed consistent with the organization’s risk strategy to protect the confidentiality, integrity, and availability of information.</t>
    </r>
  </si>
  <si>
    <t>Data-at-rest is protected</t>
  </si>
  <si>
    <t>PR.DS-02</t>
  </si>
  <si>
    <t>Data-in-transit is protected</t>
  </si>
  <si>
    <t>PR.DS-03</t>
  </si>
  <si>
    <t>Assets are formally managed throughout removal, transfers, and disposition</t>
  </si>
  <si>
    <t>PR.DS-04</t>
  </si>
  <si>
    <t>Adequate capacity to ensure availability is maintained</t>
  </si>
  <si>
    <t>PR.DS-05</t>
  </si>
  <si>
    <t>Protections against data leaks are implemented</t>
  </si>
  <si>
    <t>PR.DS-06</t>
  </si>
  <si>
    <t>PR.DS-07</t>
  </si>
  <si>
    <t>PR.DS-08</t>
  </si>
  <si>
    <r>
      <t xml:space="preserve">Information Protection Processes and Procedures (PR.IP): </t>
    </r>
    <r>
      <rPr>
        <sz val="10"/>
        <color theme="1"/>
        <rFont val="Times New Roman"/>
        <family val="1"/>
      </rPr>
      <t>Security policies (that address purpose, scope, roles, responsibilities, management commitment, and coordination among organizational entities), processes, and procedures are maintained and used to manage protection of information systems and assets.</t>
    </r>
  </si>
  <si>
    <t xml:space="preserve">A baseline configuration of information technology/industrial control systems is created and maintained incorporating security principles (e.g. concept of least functionality) </t>
  </si>
  <si>
    <t>A System Development Life Cycle to manage systems is implemented</t>
  </si>
  <si>
    <t>Configuration change control processes are in place</t>
  </si>
  <si>
    <t>Backups of information are conducted, maintained, and tested</t>
  </si>
  <si>
    <t>Policy and regulations regarding the physical operating environment for organizational assets are met</t>
  </si>
  <si>
    <t>Data is destroyed according to policy</t>
  </si>
  <si>
    <t>Protection processes are improved</t>
  </si>
  <si>
    <t>Effectiveness of protection technologies is shared</t>
  </si>
  <si>
    <t>Response plans (Incident Response and Business Continuity) and recovery plans (Incident Recovery and Disaster Recovery) are in place and managed</t>
  </si>
  <si>
    <t>Response and recovery plans are tested</t>
  </si>
  <si>
    <t>Cybersecurity is included in human resources practices (e.g., deprovisioning, personnel screening)</t>
  </si>
  <si>
    <t>A vulnerability management plan is developed and implemented</t>
  </si>
  <si>
    <t>PR.MA-01</t>
  </si>
  <si>
    <r>
      <t>Maintenance (PR.MA):</t>
    </r>
    <r>
      <rPr>
        <sz val="10"/>
        <color theme="1"/>
        <rFont val="Times New Roman"/>
        <family val="1"/>
      </rPr>
      <t xml:space="preserve"> Maintenance and repairs of industrial control and information system components is performed consistent with policies and procedures.</t>
    </r>
  </si>
  <si>
    <t>Maintenance and repair of organizational assets is performed and logged in a timely manner, with approved and controlled tools</t>
  </si>
  <si>
    <t>PR.MA-02</t>
  </si>
  <si>
    <t>Remote maintenance of organizational assets is approved, logged, and performed in a manner that prevents unauthorized access</t>
  </si>
  <si>
    <r>
      <t xml:space="preserve">Protective Technology (PR.PT): </t>
    </r>
    <r>
      <rPr>
        <sz val="10"/>
        <color theme="1"/>
        <rFont val="Times New Roman"/>
        <family val="1"/>
      </rPr>
      <t>Technical security solutions are managed to ensure the security and resilience of systems and assets, consistent with related policies, procedures, and agreements.</t>
    </r>
  </si>
  <si>
    <t>Audit/log records are determined, documented, implemented, and reviewed in accordance with policy</t>
  </si>
  <si>
    <t>Removable media is protected and its use restricted according to policy</t>
  </si>
  <si>
    <t xml:space="preserve">The principle of least functionality is incorporated by configuring systems to provide only essential capabilities </t>
  </si>
  <si>
    <t xml:space="preserve">Communications and control networks are protected </t>
  </si>
  <si>
    <t>Mechanisms (e.g., failsafe, load balancing, hot swap) are implemented to achieve resilience requirements in normal and adverse situations</t>
  </si>
  <si>
    <t>DETECT (DE)</t>
  </si>
  <si>
    <t>DE.AE-01</t>
  </si>
  <si>
    <r>
      <t xml:space="preserve">Anomalies and Events (DE.AE): </t>
    </r>
    <r>
      <rPr>
        <sz val="10"/>
        <color theme="1"/>
        <rFont val="Times New Roman"/>
        <family val="1"/>
      </rPr>
      <t>Anomalous activity is detected in a timely manner and the potential impact of events is understood.</t>
    </r>
  </si>
  <si>
    <t>A baseline of network operations and expected data flows for users and systems is established and managed</t>
  </si>
  <si>
    <t>DE.AE-02</t>
  </si>
  <si>
    <t>Detected events are analyzed to understand attack targets and methods</t>
  </si>
  <si>
    <t>DE.AE-03</t>
  </si>
  <si>
    <t>DE.AE-04</t>
  </si>
  <si>
    <t>Impact of events is determined</t>
  </si>
  <si>
    <t>DE.AE-05</t>
  </si>
  <si>
    <t>Incident alert thresholds are established</t>
  </si>
  <si>
    <t>DE.CM-01</t>
  </si>
  <si>
    <r>
      <t xml:space="preserve">Security Continuous Monitoring (DE.CM): </t>
    </r>
    <r>
      <rPr>
        <sz val="10"/>
        <color theme="1"/>
        <rFont val="Times New Roman"/>
        <family val="1"/>
      </rPr>
      <t>The information system and assets are monitored at discrete intervals to identify cybersecurity events and verify the effectiveness of protective measures.</t>
    </r>
  </si>
  <si>
    <t>The network is monitored to detect potential cybersecurity events</t>
  </si>
  <si>
    <t>DE.CM-02</t>
  </si>
  <si>
    <t>The physical environment is monitored to detect potential cybersecurity events</t>
  </si>
  <si>
    <t>DE.CM-03</t>
  </si>
  <si>
    <t>Personnel activity is monitored to detect potential cybersecurity events</t>
  </si>
  <si>
    <t>DE.CM-04</t>
  </si>
  <si>
    <t>Malicious code is detected</t>
  </si>
  <si>
    <t>DE.CM-05</t>
  </si>
  <si>
    <t>Unauthorized mobile code is detected</t>
  </si>
  <si>
    <t>DE.CM-06</t>
  </si>
  <si>
    <t>External service provider activity is monitored to detect potential cybersecurity events</t>
  </si>
  <si>
    <t>DE.CM-07</t>
  </si>
  <si>
    <t>Monitoring for unauthorized personnel, connections, devices, and software is performed</t>
  </si>
  <si>
    <t>DE.CM-08</t>
  </si>
  <si>
    <t>Vulnerability scans are performed</t>
  </si>
  <si>
    <t>DE.DP-01</t>
  </si>
  <si>
    <r>
      <t>Detection Processes (DE.DP):</t>
    </r>
    <r>
      <rPr>
        <sz val="10"/>
        <color theme="1"/>
        <rFont val="Times New Roman"/>
        <family val="1"/>
      </rPr>
      <t xml:space="preserve"> Detection processes and procedures are maintained and tested to ensure timely and adequate awareness of anomalous events.</t>
    </r>
  </si>
  <si>
    <t>Roles and responsibilities for detection are well defined to ensure accountability</t>
  </si>
  <si>
    <t>DE.DP-02</t>
  </si>
  <si>
    <t>Detection activities comply with all applicable requirements</t>
  </si>
  <si>
    <t>DE.DP-03</t>
  </si>
  <si>
    <t>Detection processes are tested</t>
  </si>
  <si>
    <t>DE.DP-04</t>
  </si>
  <si>
    <t>Event detection information is communicated</t>
  </si>
  <si>
    <t>DE.DP-05</t>
  </si>
  <si>
    <t>Detection processes are continuously improved</t>
  </si>
  <si>
    <t>RS.RP-01</t>
  </si>
  <si>
    <r>
      <t>Response Planning (RS.RP):</t>
    </r>
    <r>
      <rPr>
        <sz val="12"/>
        <color theme="1"/>
        <rFont val="Times New Roman"/>
        <family val="1"/>
      </rPr>
      <t xml:space="preserve"> </t>
    </r>
    <r>
      <rPr>
        <sz val="10"/>
        <color theme="1"/>
        <rFont val="Times New Roman"/>
        <family val="1"/>
      </rPr>
      <t>Response processes and procedures are executed and maintained, to ensure timely response to detected cybersecurity events.</t>
    </r>
  </si>
  <si>
    <t>Response plan is executed during or after an event</t>
  </si>
  <si>
    <t>RS.CO-01</t>
  </si>
  <si>
    <r>
      <t xml:space="preserve">Communications (RS.CO): </t>
    </r>
    <r>
      <rPr>
        <sz val="10"/>
        <color theme="1"/>
        <rFont val="Times New Roman"/>
        <family val="1"/>
      </rPr>
      <t>Response activities are coordinated with internal and external stakeholders, as appropriate, to include external support from law enforcement agencies.</t>
    </r>
  </si>
  <si>
    <t>Personnel know their roles and order of operations when a response is needed</t>
  </si>
  <si>
    <t>RS.CO-02</t>
  </si>
  <si>
    <t>Incidents are reported consistent with established criteria</t>
  </si>
  <si>
    <t>RS.CO-03</t>
  </si>
  <si>
    <t>Information is shared consistent with response plans</t>
  </si>
  <si>
    <t>RS.CO-04</t>
  </si>
  <si>
    <t>Coordination with stakeholders occurs consistent with response plans</t>
  </si>
  <si>
    <t>RS.CO-05</t>
  </si>
  <si>
    <t>Voluntary information sharing occurs with external stakeholders to achieve broader cybersecurity situational awareness</t>
  </si>
  <si>
    <t>RS.AN-01</t>
  </si>
  <si>
    <r>
      <t xml:space="preserve">Analysis (RS.AN): </t>
    </r>
    <r>
      <rPr>
        <sz val="10"/>
        <color theme="1"/>
        <rFont val="Times New Roman"/>
        <family val="1"/>
      </rPr>
      <t>Analysis is conducted to ensure adequate response and support recovery activities.</t>
    </r>
  </si>
  <si>
    <t>Notifications from detection systems are investigated </t>
  </si>
  <si>
    <t>RS.AN-02</t>
  </si>
  <si>
    <t>The impact of the incident is understood</t>
  </si>
  <si>
    <t>RS.AN-03</t>
  </si>
  <si>
    <t>Forensics are performed</t>
  </si>
  <si>
    <t>RS.AN-04</t>
  </si>
  <si>
    <t>RS.AN-05</t>
  </si>
  <si>
    <t xml:space="preserve">Processes are established to receive, analyze and respond to vulnerabilities disclosed to the organization from internal and external sources (e.g. internal testing, security bulletins, or security researchers) </t>
  </si>
  <si>
    <t>RS.MI-01</t>
  </si>
  <si>
    <r>
      <t xml:space="preserve">Mitigation (RS.MI): </t>
    </r>
    <r>
      <rPr>
        <sz val="10"/>
        <color theme="1"/>
        <rFont val="Times New Roman"/>
        <family val="1"/>
      </rPr>
      <t>Activities are performed to prevent expansion of an event, mitigate its effects, and eradicate the incident.</t>
    </r>
  </si>
  <si>
    <t>Incidents are contained</t>
  </si>
  <si>
    <t>RS.MI-02</t>
  </si>
  <si>
    <t>Incidents are mitigated</t>
  </si>
  <si>
    <t>RS.MI-03</t>
  </si>
  <si>
    <t>Newly identified vulnerabilities are mitigated or documented as accepted risks</t>
  </si>
  <si>
    <r>
      <t xml:space="preserve">Improvements (RS.IM): </t>
    </r>
    <r>
      <rPr>
        <sz val="10"/>
        <color theme="1"/>
        <rFont val="Times New Roman"/>
        <family val="1"/>
      </rPr>
      <t>Organizational response activities are improved by incorporating lessons learned from current and previous detection/response activities.</t>
    </r>
  </si>
  <si>
    <t>Response plans incorporate lessons learned</t>
  </si>
  <si>
    <t>Response strategies are updated</t>
  </si>
  <si>
    <t>RC.RP-01</t>
  </si>
  <si>
    <r>
      <t xml:space="preserve">Recovery Planning (RC.RP): </t>
    </r>
    <r>
      <rPr>
        <sz val="10"/>
        <color theme="1"/>
        <rFont val="Times New Roman"/>
        <family val="1"/>
      </rPr>
      <t>Recovery processes and procedures are executed and maintained to ensure timely restoration of systems or assets affected by cybersecurity events.</t>
    </r>
  </si>
  <si>
    <t>RC.IM-01</t>
  </si>
  <si>
    <r>
      <t xml:space="preserve">Improvements (RC.IM): </t>
    </r>
    <r>
      <rPr>
        <sz val="10"/>
        <color theme="1"/>
        <rFont val="Times New Roman"/>
        <family val="1"/>
      </rPr>
      <t>Recovery planning and processes are improved by incorporating lessons learned into future activities.</t>
    </r>
  </si>
  <si>
    <t>Recovery plans incorporate lessons learned</t>
  </si>
  <si>
    <t>RC.IM-02</t>
  </si>
  <si>
    <t>Recovery strategies are updated</t>
  </si>
  <si>
    <r>
      <t xml:space="preserve">Communications (RC.CO): </t>
    </r>
    <r>
      <rPr>
        <sz val="10"/>
        <color theme="1"/>
        <rFont val="Times New Roman"/>
        <family val="1"/>
      </rPr>
      <t>Restoration activities are coordinated with internal and external parties, such as coordinating centers, Internet Service Providers, owners of attacking systems, victims, other CSIRTs, and vendors.</t>
    </r>
  </si>
  <si>
    <t>Recovery activities are communicated to internal stakeholders and executive and management teams</t>
  </si>
  <si>
    <t>ID.BE</t>
  </si>
  <si>
    <t>ID.RA</t>
  </si>
  <si>
    <t>ID.RM</t>
  </si>
  <si>
    <t>ID.GV</t>
  </si>
  <si>
    <t>ID.SC</t>
  </si>
  <si>
    <t>CIP ID</t>
  </si>
  <si>
    <t>CIP-003-8-R1</t>
  </si>
  <si>
    <t>CIP-003-8-R2</t>
  </si>
  <si>
    <t>CIP-003-8-R3</t>
  </si>
  <si>
    <t>CIP-003-8-R4</t>
  </si>
  <si>
    <t>CIP-004-6-R1</t>
  </si>
  <si>
    <t>CIP-004-6-R2</t>
  </si>
  <si>
    <t>CIP-004-6-R3</t>
  </si>
  <si>
    <t>CIP-004-6-R4</t>
  </si>
  <si>
    <t>CIP-004-6-R5</t>
  </si>
  <si>
    <t>CIP-005-5-R1</t>
  </si>
  <si>
    <t>CIP-005-5-R2</t>
  </si>
  <si>
    <t>CIP-006-6-R1</t>
  </si>
  <si>
    <t>CIP-006-6-R2</t>
  </si>
  <si>
    <t>CIP-006-6-R3</t>
  </si>
  <si>
    <t>CIP-007-6-R1</t>
  </si>
  <si>
    <t>CIP-007-6-R2</t>
  </si>
  <si>
    <t>CIP-007-6-R3</t>
  </si>
  <si>
    <t>CIP-007-6-R4</t>
  </si>
  <si>
    <t>CIP-007-6-R5</t>
  </si>
  <si>
    <t>CIP-008-5-R1</t>
  </si>
  <si>
    <t>CIP-008-5-R2</t>
  </si>
  <si>
    <t>CIP-008-5-R3</t>
  </si>
  <si>
    <t>CIP-009-6-R1</t>
  </si>
  <si>
    <t>CIP-009-6-R2</t>
  </si>
  <si>
    <t>CIP-009-6-R3</t>
  </si>
  <si>
    <t>CIP-010-2-R1</t>
  </si>
  <si>
    <t>CIP-010-2-R2</t>
  </si>
  <si>
    <t>CIP-010-2-R3</t>
  </si>
  <si>
    <t>CIP-010-2-R4</t>
  </si>
  <si>
    <t>CIP-011-2-R1</t>
  </si>
  <si>
    <t>CIP-011-2-R2</t>
  </si>
  <si>
    <t>CIP-012-1-R1</t>
  </si>
  <si>
    <t>CIP-013-1-R1</t>
  </si>
  <si>
    <t>CIP-014-2-R1</t>
  </si>
  <si>
    <r>
      <rPr>
        <b/>
        <sz val="11"/>
        <rFont val="Calibri"/>
        <family val="2"/>
        <scheme val="minor"/>
      </rPr>
      <t>Purpose:</t>
    </r>
    <r>
      <rPr>
        <sz val="11"/>
        <rFont val="Calibri"/>
        <family val="2"/>
        <scheme val="minor"/>
      </rPr>
      <t xml:space="preserv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
</t>
    </r>
    <r>
      <rPr>
        <b/>
        <sz val="11"/>
        <rFont val="Calibri"/>
        <family val="2"/>
        <scheme val="minor"/>
      </rPr>
      <t>Requirement 1:</t>
    </r>
    <r>
      <rPr>
        <sz val="11"/>
        <rFont val="Calibri"/>
        <family val="2"/>
        <scheme val="minor"/>
      </rPr>
      <t xml:space="preserve">
Each Responsible Entity shall implement a process that considers each of the following assets for purposes of parts 1.1 through 1.3:
</t>
    </r>
  </si>
  <si>
    <r>
      <rPr>
        <b/>
        <sz val="11"/>
        <color theme="1"/>
        <rFont val="Calibri"/>
        <family val="2"/>
        <scheme val="minor"/>
      </rPr>
      <t>Purpose:</t>
    </r>
    <r>
      <rPr>
        <sz val="11"/>
        <color theme="1"/>
        <rFont val="Calibri"/>
        <family val="2"/>
        <scheme val="minor"/>
      </rPr>
      <t xml:space="preserv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
</t>
    </r>
    <r>
      <rPr>
        <b/>
        <sz val="11"/>
        <color theme="1"/>
        <rFont val="Calibri"/>
        <family val="2"/>
        <scheme val="minor"/>
      </rPr>
      <t>Requirement 2:</t>
    </r>
    <r>
      <rPr>
        <sz val="11"/>
        <color theme="1"/>
        <rFont val="Calibri"/>
        <family val="2"/>
        <scheme val="minor"/>
      </rPr>
      <t xml:space="preserve">
The Responsible Entity shall: </t>
    </r>
    <r>
      <rPr>
        <b/>
        <i/>
        <u/>
        <sz val="11"/>
        <color theme="1"/>
        <rFont val="Calibri"/>
        <family val="2"/>
        <scheme val="minor"/>
      </rPr>
      <t>(See Sub-Requirements 2.1 and 2.2)</t>
    </r>
    <r>
      <rPr>
        <sz val="11"/>
        <color theme="1"/>
        <rFont val="Calibri"/>
        <family val="2"/>
        <scheme val="minor"/>
      </rPr>
      <t xml:space="preserve">
</t>
    </r>
  </si>
  <si>
    <r>
      <rPr>
        <b/>
        <sz val="11"/>
        <rFont val="Calibri"/>
        <family val="2"/>
        <scheme val="minor"/>
      </rPr>
      <t xml:space="preserve">Purpose: </t>
    </r>
    <r>
      <rPr>
        <sz val="11"/>
        <rFont val="Calibri"/>
        <family val="2"/>
        <scheme val="minor"/>
      </rPr>
      <t xml:space="preserve">To specify consistent and sustainable security management controls that establish responsibility and accountability to protect BES Cyber Systems against compromise that could lead to misoperation or instability in the Bulk Electric System (BES).
</t>
    </r>
    <r>
      <rPr>
        <b/>
        <sz val="11"/>
        <rFont val="Calibri"/>
        <family val="2"/>
        <scheme val="minor"/>
      </rPr>
      <t>Requirement 1:</t>
    </r>
    <r>
      <rPr>
        <sz val="11"/>
        <rFont val="Calibri"/>
        <family val="2"/>
        <scheme val="minor"/>
      </rPr>
      <t xml:space="preserve">
Each Responsible Entity shall review and obtain CIP Senior Manager approval at least once every 15 calendar months for one or more documented cyber security policies that collectively address the following topics: </t>
    </r>
    <r>
      <rPr>
        <b/>
        <sz val="11"/>
        <rFont val="Calibri"/>
        <family val="2"/>
        <scheme val="minor"/>
      </rPr>
      <t>(See Sub-Requirements 1.1 and 1.2)</t>
    </r>
    <r>
      <rPr>
        <sz val="11"/>
        <rFont val="Calibri"/>
        <family val="2"/>
        <scheme val="minor"/>
      </rPr>
      <t xml:space="preserve">
</t>
    </r>
  </si>
  <si>
    <r>
      <rPr>
        <b/>
        <sz val="11"/>
        <rFont val="Calibri"/>
        <family val="2"/>
        <scheme val="minor"/>
      </rPr>
      <t xml:space="preserve">Purpose: </t>
    </r>
    <r>
      <rPr>
        <sz val="11"/>
        <rFont val="Calibri"/>
        <family val="2"/>
        <scheme val="minor"/>
      </rPr>
      <t xml:space="preserve">To specify consistent and sustainable security management controls that establish responsibility and accountability to protect BES Cyber Systems against compromise that could lead to misoperation or instability in the Bulk Electric System (BES).
</t>
    </r>
    <r>
      <rPr>
        <b/>
        <sz val="11"/>
        <rFont val="Calibri"/>
        <family val="2"/>
        <scheme val="minor"/>
      </rPr>
      <t>Requirement 2:</t>
    </r>
    <r>
      <rPr>
        <sz val="11"/>
        <rFont val="Calibri"/>
        <family val="2"/>
        <scheme val="minor"/>
      </rPr>
      <t xml:space="preserve">
Each Responsible Entity with at least one asset identified in CIP-002 containing low impact BES Cyber Systems shall implement one or more documented cyber security plan(s) for its low impact BES Cyber Systems that include the sections in Attachment 1.
</t>
    </r>
  </si>
  <si>
    <r>
      <rPr>
        <b/>
        <sz val="11"/>
        <rFont val="Calibri"/>
        <family val="2"/>
        <scheme val="minor"/>
      </rPr>
      <t xml:space="preserve">Purpose: </t>
    </r>
    <r>
      <rPr>
        <sz val="11"/>
        <rFont val="Calibri"/>
        <family val="2"/>
        <scheme val="minor"/>
      </rPr>
      <t xml:space="preserve">To specify consistent and sustainable security management controls that establish responsibility and accountability to protect BES Cyber Systems against compromise that could lead to misoperation or instability in the Bulk Electric System (BES).
</t>
    </r>
    <r>
      <rPr>
        <b/>
        <sz val="11"/>
        <rFont val="Calibri"/>
        <family val="2"/>
        <scheme val="minor"/>
      </rPr>
      <t>Requirement 3:</t>
    </r>
    <r>
      <rPr>
        <sz val="11"/>
        <rFont val="Calibri"/>
        <family val="2"/>
        <scheme val="minor"/>
      </rPr>
      <t xml:space="preserve">
Each Responsible Entity shall identify a CIP Senior Manager by name and document any change within 30 calendar days of the change.
</t>
    </r>
  </si>
  <si>
    <r>
      <rPr>
        <b/>
        <sz val="11"/>
        <rFont val="Calibri"/>
        <family val="2"/>
        <scheme val="minor"/>
      </rPr>
      <t xml:space="preserve">Purpose: </t>
    </r>
    <r>
      <rPr>
        <sz val="11"/>
        <rFont val="Calibri"/>
        <family val="2"/>
        <scheme val="minor"/>
      </rPr>
      <t xml:space="preserve">To specify consistent and sustainable security management controls that establish responsibility and accountability to protect BES Cyber Systems against compromise that could lead to misoperation or instability in the Bulk Electric System (BES).
</t>
    </r>
    <r>
      <rPr>
        <b/>
        <sz val="11"/>
        <rFont val="Calibri"/>
        <family val="2"/>
        <scheme val="minor"/>
      </rPr>
      <t>Requirement 4:</t>
    </r>
    <r>
      <rPr>
        <sz val="11"/>
        <rFont val="Calibri"/>
        <family val="2"/>
        <scheme val="minor"/>
      </rPr>
      <t xml:space="preserve">
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
</t>
    </r>
  </si>
  <si>
    <r>
      <rPr>
        <b/>
        <sz val="11"/>
        <rFont val="Calibri"/>
        <family val="2"/>
        <scheme val="minor"/>
      </rPr>
      <t xml:space="preserve">Purpose: </t>
    </r>
    <r>
      <rPr>
        <sz val="11"/>
        <rFont val="Calibri"/>
        <family val="2"/>
        <scheme val="minor"/>
      </rPr>
      <t xml:space="preserve">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t>
    </r>
    <r>
      <rPr>
        <b/>
        <sz val="11"/>
        <rFont val="Calibri"/>
        <family val="2"/>
        <scheme val="minor"/>
      </rPr>
      <t>Requirement 1:</t>
    </r>
    <r>
      <rPr>
        <sz val="11"/>
        <rFont val="Calibri"/>
        <family val="2"/>
        <scheme val="minor"/>
      </rPr>
      <t xml:space="preserve">
Each Responsible Entity shall implement one or more documented processes that collectively include each of the applicable requirement parts in CIP-004-6 Table R1 – Security Awareness Program.
</t>
    </r>
  </si>
  <si>
    <r>
      <rPr>
        <b/>
        <sz val="11"/>
        <rFont val="Calibri"/>
        <family val="2"/>
        <scheme val="minor"/>
      </rPr>
      <t xml:space="preserve">Purpose: </t>
    </r>
    <r>
      <rPr>
        <sz val="11"/>
        <rFont val="Calibri"/>
        <family val="2"/>
        <scheme val="minor"/>
      </rPr>
      <t xml:space="preserve">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t>
    </r>
    <r>
      <rPr>
        <b/>
        <sz val="11"/>
        <rFont val="Calibri"/>
        <family val="2"/>
        <scheme val="minor"/>
      </rPr>
      <t>Requirement 2:</t>
    </r>
    <r>
      <rPr>
        <sz val="11"/>
        <rFont val="Calibri"/>
        <family val="2"/>
        <scheme val="minor"/>
      </rPr>
      <t xml:space="preserve">
Each Responsible Entity shall implement one or more cyber security training program(s) appropriate to individual roles, functions, or responsibilities that collectively includes each of the applicable requirement parts in CIP-004-6 Table R2 – Cyber Security Training Program.
</t>
    </r>
  </si>
  <si>
    <r>
      <rPr>
        <b/>
        <sz val="11"/>
        <rFont val="Calibri"/>
        <family val="2"/>
        <scheme val="minor"/>
      </rPr>
      <t xml:space="preserve">Purpose: </t>
    </r>
    <r>
      <rPr>
        <sz val="11"/>
        <rFont val="Calibri"/>
        <family val="2"/>
        <scheme val="minor"/>
      </rPr>
      <t xml:space="preserve">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t>
    </r>
    <r>
      <rPr>
        <b/>
        <sz val="11"/>
        <rFont val="Calibri"/>
        <family val="2"/>
        <scheme val="minor"/>
      </rPr>
      <t>Requirement 3:</t>
    </r>
    <r>
      <rPr>
        <sz val="11"/>
        <rFont val="Calibri"/>
        <family val="2"/>
        <scheme val="minor"/>
      </rPr>
      <t xml:space="preserve">
Each Responsible Entity shall implement one or more documented personnel risk assessment program(s) to attain and retain authorized electronic or authorized unescorted physical access to BES Cyber Systems that collectively include each of the applicable requirement parts in CIP-004-6 Table R3 – Personnel Risk Assessment Program.
</t>
    </r>
  </si>
  <si>
    <r>
      <rPr>
        <b/>
        <sz val="11"/>
        <rFont val="Calibri"/>
        <family val="2"/>
        <scheme val="minor"/>
      </rPr>
      <t xml:space="preserve">Purpose: </t>
    </r>
    <r>
      <rPr>
        <sz val="11"/>
        <rFont val="Calibri"/>
        <family val="2"/>
        <scheme val="minor"/>
      </rPr>
      <t xml:space="preserve">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t>
    </r>
    <r>
      <rPr>
        <b/>
        <sz val="11"/>
        <rFont val="Calibri"/>
        <family val="2"/>
        <scheme val="minor"/>
      </rPr>
      <t>Requirement 4:</t>
    </r>
    <r>
      <rPr>
        <sz val="11"/>
        <rFont val="Calibri"/>
        <family val="2"/>
        <scheme val="minor"/>
      </rPr>
      <t xml:space="preserve">
Each Responsible Entity shall implement one or more documented access management program(s) that collectively include each of the applicable requirement parts in CIP-004-6 Table R4 – Access Management Program.
</t>
    </r>
  </si>
  <si>
    <r>
      <rPr>
        <b/>
        <sz val="11"/>
        <rFont val="Calibri"/>
        <family val="2"/>
        <scheme val="minor"/>
      </rPr>
      <t xml:space="preserve">Purpose: </t>
    </r>
    <r>
      <rPr>
        <sz val="11"/>
        <rFont val="Calibri"/>
        <family val="2"/>
        <scheme val="minor"/>
      </rPr>
      <t xml:space="preserve">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t>
    </r>
    <r>
      <rPr>
        <b/>
        <sz val="11"/>
        <rFont val="Calibri"/>
        <family val="2"/>
        <scheme val="minor"/>
      </rPr>
      <t>Requirement 5:</t>
    </r>
    <r>
      <rPr>
        <sz val="11"/>
        <rFont val="Calibri"/>
        <family val="2"/>
        <scheme val="minor"/>
      </rPr>
      <t xml:space="preserve">
Each Responsible Entity shall implement one or more documented access revocation program(s) that collectively include each of the applicable requirement parts in CIP-004-6 Table R5 – Access Revocation.
</t>
    </r>
  </si>
  <si>
    <r>
      <rPr>
        <b/>
        <sz val="11"/>
        <rFont val="Calibri"/>
        <family val="2"/>
        <scheme val="minor"/>
      </rPr>
      <t>Purpose:</t>
    </r>
    <r>
      <rPr>
        <sz val="11"/>
        <rFont val="Calibri"/>
        <family val="2"/>
        <scheme val="minor"/>
      </rPr>
      <t xml:space="preserve"> To manage electronic access to BES Cyber Systems by specifying a controlled Electronic Security Perimeter in support of protecting BES Cyber Systems against compromise that could lead to misoperation or instability in the BES.
</t>
    </r>
    <r>
      <rPr>
        <b/>
        <sz val="11"/>
        <rFont val="Calibri"/>
        <family val="2"/>
        <scheme val="minor"/>
      </rPr>
      <t>Requirement 1:</t>
    </r>
    <r>
      <rPr>
        <sz val="11"/>
        <rFont val="Calibri"/>
        <family val="2"/>
        <scheme val="minor"/>
      </rPr>
      <t xml:space="preserve">
Each Responsible Entity shall implement one or more documented processes that collectively include each of the applicable requirement parts in CIP-005-5 Table R1 – Electronic Security Perimeter.
</t>
    </r>
  </si>
  <si>
    <r>
      <rPr>
        <b/>
        <sz val="11"/>
        <rFont val="Calibri"/>
        <family val="2"/>
        <scheme val="minor"/>
      </rPr>
      <t>Purpose:</t>
    </r>
    <r>
      <rPr>
        <sz val="11"/>
        <rFont val="Calibri"/>
        <family val="2"/>
        <scheme val="minor"/>
      </rPr>
      <t xml:space="preserve"> To manage electronic access to BES Cyber Systems by specifying a controlled Electronic Security Perimeter in support of protecting BES Cyber Systems against compromise that could lead to misoperation or instability in the BES.
</t>
    </r>
    <r>
      <rPr>
        <b/>
        <sz val="11"/>
        <rFont val="Calibri"/>
        <family val="2"/>
        <scheme val="minor"/>
      </rPr>
      <t>Requirement 2:</t>
    </r>
    <r>
      <rPr>
        <sz val="11"/>
        <rFont val="Calibri"/>
        <family val="2"/>
        <scheme val="minor"/>
      </rPr>
      <t xml:space="preserve">
Each Responsible Entity allowing Interactive Remote Access to BES Cyber Systems shall implement one or more documented processes that collectively include the applicable requirement parts, where technically feasible, in CIP-005-5 Table R2 – Interactive Remote Access Management.
</t>
    </r>
  </si>
  <si>
    <r>
      <rPr>
        <b/>
        <sz val="11"/>
        <rFont val="Calibri"/>
        <family val="2"/>
        <scheme val="minor"/>
      </rPr>
      <t>Purpose:</t>
    </r>
    <r>
      <rPr>
        <sz val="11"/>
        <rFont val="Calibri"/>
        <family val="2"/>
        <scheme val="minor"/>
      </rPr>
      <t xml:space="preserve"> To manage physical access to Bulk Electric System (BES) Cyber Systems by specifying a physical security plan in support of protecting BES Cyber Systems against compromise that could lead to misoperation or instability in the BES.
</t>
    </r>
    <r>
      <rPr>
        <b/>
        <sz val="11"/>
        <rFont val="Calibri"/>
        <family val="2"/>
        <scheme val="minor"/>
      </rPr>
      <t>Requirement 1:</t>
    </r>
    <r>
      <rPr>
        <sz val="11"/>
        <rFont val="Calibri"/>
        <family val="2"/>
        <scheme val="minor"/>
      </rPr>
      <t xml:space="preserve">
Each Responsible Entity shall implement one or more documented physical security plan(s) that collectively include all of the applicable requirement parts in CIP-006-6 Table R1 – Physical Security Plan.
</t>
    </r>
  </si>
  <si>
    <r>
      <rPr>
        <b/>
        <sz val="11"/>
        <rFont val="Calibri"/>
        <family val="2"/>
        <scheme val="minor"/>
      </rPr>
      <t>Purpose:</t>
    </r>
    <r>
      <rPr>
        <sz val="11"/>
        <rFont val="Calibri"/>
        <family val="2"/>
        <scheme val="minor"/>
      </rPr>
      <t xml:space="preserve"> To manage physical access to Bulk Electric System (BES) Cyber Systems by specifying a physical security plan in support of protecting BES Cyber Systems against compromise that could lead to misoperation or instability in the BES.
</t>
    </r>
    <r>
      <rPr>
        <b/>
        <sz val="11"/>
        <rFont val="Calibri"/>
        <family val="2"/>
        <scheme val="minor"/>
      </rPr>
      <t>Requirement 2:</t>
    </r>
    <r>
      <rPr>
        <sz val="11"/>
        <rFont val="Calibri"/>
        <family val="2"/>
        <scheme val="minor"/>
      </rPr>
      <t xml:space="preserve">
Each Responsible Entity shall implement one or more documented visitor control program(s) that include each of the applicable requirement parts in CIP-006-6 Table R2 – Visitor Control Program.
</t>
    </r>
  </si>
  <si>
    <r>
      <rPr>
        <b/>
        <sz val="11"/>
        <rFont val="Calibri"/>
        <family val="2"/>
        <scheme val="minor"/>
      </rPr>
      <t>Purpose:</t>
    </r>
    <r>
      <rPr>
        <sz val="11"/>
        <rFont val="Calibri"/>
        <family val="2"/>
        <scheme val="minor"/>
      </rPr>
      <t xml:space="preserve"> To manage physical access to Bulk Electric System (BES) Cyber Systems by specifying a physical security plan in support of protecting BES Cyber Systems against compromise that could lead to misoperation or instability in the BES.
</t>
    </r>
    <r>
      <rPr>
        <b/>
        <sz val="11"/>
        <rFont val="Calibri"/>
        <family val="2"/>
        <scheme val="minor"/>
      </rPr>
      <t>Requirement 3:</t>
    </r>
    <r>
      <rPr>
        <sz val="11"/>
        <rFont val="Calibri"/>
        <family val="2"/>
        <scheme val="minor"/>
      </rPr>
      <t xml:space="preserve">
Each Responsible Entity shall implement one or more documented Physical Access Control System maintenance and testing program(s) that collectively include each of the applicable requirement parts in CIP-006-6 Table R3 – Maintenance and Testing Program.
</t>
    </r>
  </si>
  <si>
    <r>
      <rPr>
        <b/>
        <sz val="11"/>
        <rFont val="Calibri"/>
        <family val="2"/>
        <scheme val="minor"/>
      </rPr>
      <t>Purpose:</t>
    </r>
    <r>
      <rPr>
        <sz val="11"/>
        <rFont val="Calibri"/>
        <family val="2"/>
        <scheme val="minor"/>
      </rPr>
      <t xml:space="preserve"> To manage system security by specifying select technical, operational, and procedural requirements in support of protecting BES Cyber Systems against compromise that could lead to misoperation or instability in the Bulk Electric System (BES).
</t>
    </r>
    <r>
      <rPr>
        <b/>
        <sz val="11"/>
        <rFont val="Calibri"/>
        <family val="2"/>
        <scheme val="minor"/>
      </rPr>
      <t>Requirement 1:</t>
    </r>
    <r>
      <rPr>
        <sz val="11"/>
        <rFont val="Calibri"/>
        <family val="2"/>
        <scheme val="minor"/>
      </rPr>
      <t xml:space="preserve">
Each Responsible Entity shall implement one or more documented process(es) that collectively include each of the applicable requirement parts in CIP-007-6 Table R1 – Ports and Services.
</t>
    </r>
  </si>
  <si>
    <r>
      <rPr>
        <b/>
        <sz val="11"/>
        <rFont val="Calibri"/>
        <family val="2"/>
        <scheme val="minor"/>
      </rPr>
      <t>Purpose:</t>
    </r>
    <r>
      <rPr>
        <sz val="11"/>
        <rFont val="Calibri"/>
        <family val="2"/>
        <scheme val="minor"/>
      </rPr>
      <t xml:space="preserve"> To manage system security by specifying select technical, operational, and procedural requirements in support of protecting BES Cyber Systems against compromise that could lead to misoperation or instability in the Bulk Electric System (BES).
</t>
    </r>
    <r>
      <rPr>
        <b/>
        <sz val="11"/>
        <rFont val="Calibri"/>
        <family val="2"/>
        <scheme val="minor"/>
      </rPr>
      <t>Requirement 2:</t>
    </r>
    <r>
      <rPr>
        <sz val="11"/>
        <rFont val="Calibri"/>
        <family val="2"/>
        <scheme val="minor"/>
      </rPr>
      <t xml:space="preserve">
Each Responsible Entity shall implement one or more documented process(es) that collectively include each of the applicable requirement parts in CIP-007-6 Table R2 – Security Patch Management.
</t>
    </r>
  </si>
  <si>
    <r>
      <rPr>
        <b/>
        <sz val="11"/>
        <rFont val="Calibri"/>
        <family val="2"/>
        <scheme val="minor"/>
      </rPr>
      <t>Purpose:</t>
    </r>
    <r>
      <rPr>
        <sz val="11"/>
        <rFont val="Calibri"/>
        <family val="2"/>
        <scheme val="minor"/>
      </rPr>
      <t xml:space="preserve"> To manage system security by specifying select technical, operational, and procedural requirements in support of protecting BES Cyber Systems against compromise that could lead to misoperation or instability in the Bulk Electric System (BES).
</t>
    </r>
    <r>
      <rPr>
        <b/>
        <sz val="11"/>
        <rFont val="Calibri"/>
        <family val="2"/>
        <scheme val="minor"/>
      </rPr>
      <t>Requirement 3:</t>
    </r>
    <r>
      <rPr>
        <sz val="11"/>
        <rFont val="Calibri"/>
        <family val="2"/>
        <scheme val="minor"/>
      </rPr>
      <t xml:space="preserve">
Each Responsible Entity shall implement one or more documented process(es) that collectively include each of the applicable requirement parts in CIP-007-6 Table R3 – Malicious Code Prevention.
</t>
    </r>
  </si>
  <si>
    <r>
      <rPr>
        <b/>
        <sz val="11"/>
        <rFont val="Calibri"/>
        <family val="2"/>
        <scheme val="minor"/>
      </rPr>
      <t>Purpose:</t>
    </r>
    <r>
      <rPr>
        <sz val="11"/>
        <rFont val="Calibri"/>
        <family val="2"/>
        <scheme val="minor"/>
      </rPr>
      <t xml:space="preserve"> To manage system security by specifying select technical, operational, and procedural requirements in support of protecting BES Cyber Systems against compromise that could lead to misoperation or instability in the Bulk Electric System (BES).
</t>
    </r>
    <r>
      <rPr>
        <b/>
        <sz val="11"/>
        <rFont val="Calibri"/>
        <family val="2"/>
        <scheme val="minor"/>
      </rPr>
      <t>Requirement 4:</t>
    </r>
    <r>
      <rPr>
        <sz val="11"/>
        <rFont val="Calibri"/>
        <family val="2"/>
        <scheme val="minor"/>
      </rPr>
      <t xml:space="preserve">
Each Responsible Entity shall implement one or more documented process(es) that collectively include each of the applicable requirement parts in CIP-007-6 Table R4 – Security Event Monitoring.
</t>
    </r>
  </si>
  <si>
    <r>
      <rPr>
        <b/>
        <sz val="11"/>
        <rFont val="Calibri"/>
        <family val="2"/>
        <scheme val="minor"/>
      </rPr>
      <t>Purpose:</t>
    </r>
    <r>
      <rPr>
        <sz val="11"/>
        <rFont val="Calibri"/>
        <family val="2"/>
        <scheme val="minor"/>
      </rPr>
      <t xml:space="preserve"> To manage system security by specifying select technical, operational, and procedural requirements in support of protecting BES Cyber Systems against compromise that could lead to misoperation or instability in the Bulk Electric System (BES).
</t>
    </r>
    <r>
      <rPr>
        <b/>
        <sz val="11"/>
        <rFont val="Calibri"/>
        <family val="2"/>
        <scheme val="minor"/>
      </rPr>
      <t>Requirement 5:</t>
    </r>
    <r>
      <rPr>
        <sz val="11"/>
        <rFont val="Calibri"/>
        <family val="2"/>
        <scheme val="minor"/>
      </rPr>
      <t xml:space="preserve">
Each Responsible Entity shall implement one or more documented process(es) that collectively include each of the applicable requirement parts in CIP-007-6 Table R5 – System Access Controls.
</t>
    </r>
  </si>
  <si>
    <r>
      <rPr>
        <b/>
        <sz val="11"/>
        <rFont val="Calibri"/>
        <family val="2"/>
        <scheme val="minor"/>
      </rPr>
      <t xml:space="preserve">Purpose: </t>
    </r>
    <r>
      <rPr>
        <sz val="11"/>
        <rFont val="Calibri"/>
        <family val="2"/>
        <scheme val="minor"/>
      </rPr>
      <t xml:space="preserve">To mitigate the risk to the reliable operation of the BES as the result of a Cyber Security Incident by specifying incident response requirements.
</t>
    </r>
    <r>
      <rPr>
        <b/>
        <sz val="11"/>
        <rFont val="Calibri"/>
        <family val="2"/>
        <scheme val="minor"/>
      </rPr>
      <t>Requirement 1:</t>
    </r>
    <r>
      <rPr>
        <sz val="11"/>
        <rFont val="Calibri"/>
        <family val="2"/>
        <scheme val="minor"/>
      </rPr>
      <t xml:space="preserve">
Each Responsible Entity shall document one or more Cyber Security Incident response plan(s) that collectively include each of the applicable requirement parts in CIP-008-5 Table R1 – Cyber Security Incident Response Plan Specifications.
</t>
    </r>
  </si>
  <si>
    <r>
      <rPr>
        <b/>
        <sz val="11"/>
        <rFont val="Calibri"/>
        <family val="2"/>
        <scheme val="minor"/>
      </rPr>
      <t xml:space="preserve">Purpose: </t>
    </r>
    <r>
      <rPr>
        <sz val="11"/>
        <rFont val="Calibri"/>
        <family val="2"/>
        <scheme val="minor"/>
      </rPr>
      <t xml:space="preserve">To mitigate the risk to the reliable operation of the BES as the result of a Cyber Security Incident by specifying incident response requirements.
</t>
    </r>
    <r>
      <rPr>
        <b/>
        <sz val="11"/>
        <rFont val="Calibri"/>
        <family val="2"/>
        <scheme val="minor"/>
      </rPr>
      <t>Requirement 2:</t>
    </r>
    <r>
      <rPr>
        <sz val="11"/>
        <rFont val="Calibri"/>
        <family val="2"/>
        <scheme val="minor"/>
      </rPr>
      <t xml:space="preserve">
Each Responsible Entity shall implement each of its documented Cyber Security Incident response plans to collectively include each of the applicable requirement parts in CIP-008-5 Table R2 – Cyber Security Incident Response Plan Implementation and Testing.</t>
    </r>
    <r>
      <rPr>
        <b/>
        <sz val="11"/>
        <rFont val="Calibri"/>
        <family val="2"/>
        <scheme val="minor"/>
      </rPr>
      <t xml:space="preserve">
</t>
    </r>
  </si>
  <si>
    <r>
      <rPr>
        <b/>
        <sz val="11"/>
        <rFont val="Calibri"/>
        <family val="2"/>
        <scheme val="minor"/>
      </rPr>
      <t xml:space="preserve">Purpose: </t>
    </r>
    <r>
      <rPr>
        <sz val="11"/>
        <rFont val="Calibri"/>
        <family val="2"/>
        <scheme val="minor"/>
      </rPr>
      <t xml:space="preserve">To mitigate the risk to the reliable operation of the BES as the result of a Cyber Security Incident by specifying incident response requirements.
</t>
    </r>
    <r>
      <rPr>
        <b/>
        <sz val="11"/>
        <rFont val="Calibri"/>
        <family val="2"/>
        <scheme val="minor"/>
      </rPr>
      <t>Requirement 3:</t>
    </r>
    <r>
      <rPr>
        <sz val="11"/>
        <rFont val="Calibri"/>
        <family val="2"/>
        <scheme val="minor"/>
      </rPr>
      <t xml:space="preserve">
Each Responsible Entity shall maintain each of its Cyber Security Incident response plans according to each of the applicable requirement parts in CIP-008-5 Table R3 – Cyber Security Incident Response Plan Review, Update, and Communication.</t>
    </r>
  </si>
  <si>
    <r>
      <rPr>
        <b/>
        <sz val="11"/>
        <rFont val="Calibri"/>
        <family val="2"/>
        <scheme val="minor"/>
      </rPr>
      <t>Purpose:</t>
    </r>
    <r>
      <rPr>
        <sz val="11"/>
        <rFont val="Calibri"/>
        <family val="2"/>
        <scheme val="minor"/>
      </rPr>
      <t xml:space="preserve"> To recover reliability functions performed by BES Cyber Systems by specifying recovery plan requirements in support of the continued stability, operability, and reliability of the BES.
</t>
    </r>
    <r>
      <rPr>
        <b/>
        <sz val="11"/>
        <rFont val="Calibri"/>
        <family val="2"/>
        <scheme val="minor"/>
      </rPr>
      <t>Requirement 1:</t>
    </r>
    <r>
      <rPr>
        <sz val="11"/>
        <rFont val="Calibri"/>
        <family val="2"/>
        <scheme val="minor"/>
      </rPr>
      <t xml:space="preserve">
Each Responsible Entity shall have one or more documented recovery plan(s) that collectively include each of the applicable requirement parts in CIP-009-6 Table R1 – Recovery Plan Specifications.</t>
    </r>
  </si>
  <si>
    <r>
      <rPr>
        <b/>
        <sz val="11"/>
        <rFont val="Calibri"/>
        <family val="2"/>
        <scheme val="minor"/>
      </rPr>
      <t>Purpose:</t>
    </r>
    <r>
      <rPr>
        <sz val="11"/>
        <rFont val="Calibri"/>
        <family val="2"/>
        <scheme val="minor"/>
      </rPr>
      <t xml:space="preserve"> To recover reliability functions performed by BES Cyber Systems by specifying recovery plan requirements in support of the continued stability, operability, and reliability of the BES.
</t>
    </r>
    <r>
      <rPr>
        <b/>
        <sz val="11"/>
        <rFont val="Calibri"/>
        <family val="2"/>
        <scheme val="minor"/>
      </rPr>
      <t xml:space="preserve">
Requirement 2:</t>
    </r>
    <r>
      <rPr>
        <sz val="11"/>
        <rFont val="Calibri"/>
        <family val="2"/>
        <scheme val="minor"/>
      </rPr>
      <t xml:space="preserve">
Each Responsible Entity shall implement its documented recovery plan(s) to collectively include each of the applicable requirement parts in CIP-009-6 Table R2 – Recovery Plan Implementation and Testing.</t>
    </r>
  </si>
  <si>
    <r>
      <rPr>
        <b/>
        <sz val="11"/>
        <rFont val="Calibri"/>
        <family val="2"/>
        <scheme val="minor"/>
      </rPr>
      <t>Purpose:</t>
    </r>
    <r>
      <rPr>
        <sz val="11"/>
        <rFont val="Calibri"/>
        <family val="2"/>
        <scheme val="minor"/>
      </rPr>
      <t xml:space="preserve"> To recover reliability functions performed by BES Cyber Systems by specifying recovery plan requirements in support of the continued stability, operability, and reliability of the BES.
</t>
    </r>
    <r>
      <rPr>
        <b/>
        <sz val="11"/>
        <rFont val="Calibri"/>
        <family val="2"/>
        <scheme val="minor"/>
      </rPr>
      <t>Requirement 3:</t>
    </r>
    <r>
      <rPr>
        <sz val="11"/>
        <rFont val="Calibri"/>
        <family val="2"/>
        <scheme val="minor"/>
      </rPr>
      <t xml:space="preserve">
Each Responsible Entity shall maintain each of its recovery plan(s) in accordance with each of the applicable requirement parts in CIP-009-6 Table R3 – Recovery Plan Review, Update and Communication.</t>
    </r>
  </si>
  <si>
    <r>
      <rPr>
        <b/>
        <sz val="11"/>
        <rFont val="Calibri"/>
        <family val="2"/>
        <scheme val="minor"/>
      </rPr>
      <t>Purpose:</t>
    </r>
    <r>
      <rPr>
        <sz val="11"/>
        <rFont val="Calibri"/>
        <family val="2"/>
        <scheme val="minor"/>
      </rPr>
      <t xml:space="preserv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t>
    </r>
    <r>
      <rPr>
        <b/>
        <sz val="11"/>
        <rFont val="Calibri"/>
        <family val="2"/>
        <scheme val="minor"/>
      </rPr>
      <t>Requirement 1:</t>
    </r>
    <r>
      <rPr>
        <sz val="11"/>
        <rFont val="Calibri"/>
        <family val="2"/>
        <scheme val="minor"/>
      </rPr>
      <t xml:space="preserve">
Each Responsible Entity shall implement one or more documented process(es) that collectively include each of the applicable requirement parts in CIP-010-2 Table R1 – Configuration Change Management.
</t>
    </r>
  </si>
  <si>
    <r>
      <rPr>
        <b/>
        <sz val="11"/>
        <rFont val="Calibri"/>
        <family val="2"/>
        <scheme val="minor"/>
      </rPr>
      <t>Purpose:</t>
    </r>
    <r>
      <rPr>
        <sz val="11"/>
        <rFont val="Calibri"/>
        <family val="2"/>
        <scheme val="minor"/>
      </rPr>
      <t xml:space="preserv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t>
    </r>
    <r>
      <rPr>
        <b/>
        <sz val="11"/>
        <rFont val="Calibri"/>
        <family val="2"/>
        <scheme val="minor"/>
      </rPr>
      <t>Requirement 2:</t>
    </r>
    <r>
      <rPr>
        <sz val="11"/>
        <rFont val="Calibri"/>
        <family val="2"/>
        <scheme val="minor"/>
      </rPr>
      <t xml:space="preserve">
Each Responsible Entity shall implement one or more documented process(es) that collectively include each of the applicable requirement parts in CIP-010-2 Table R2 – Configuration Monitoring.
</t>
    </r>
  </si>
  <si>
    <r>
      <rPr>
        <b/>
        <sz val="11"/>
        <rFont val="Calibri"/>
        <family val="2"/>
        <scheme val="minor"/>
      </rPr>
      <t>Purpose:</t>
    </r>
    <r>
      <rPr>
        <sz val="11"/>
        <rFont val="Calibri"/>
        <family val="2"/>
        <scheme val="minor"/>
      </rPr>
      <t xml:space="preserv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t>
    </r>
    <r>
      <rPr>
        <b/>
        <sz val="11"/>
        <rFont val="Calibri"/>
        <family val="2"/>
        <scheme val="minor"/>
      </rPr>
      <t>Requirement 3:</t>
    </r>
    <r>
      <rPr>
        <sz val="11"/>
        <rFont val="Calibri"/>
        <family val="2"/>
        <scheme val="minor"/>
      </rPr>
      <t xml:space="preserve">
Each Responsible Entity shall implement one or more documented process(es) that collectively include each of the applicable requirement parts in CIP-010-2 Table R3– Vulnerability Assessments.
</t>
    </r>
  </si>
  <si>
    <r>
      <rPr>
        <b/>
        <sz val="11"/>
        <rFont val="Calibri"/>
        <family val="2"/>
        <scheme val="minor"/>
      </rPr>
      <t>Purpose:</t>
    </r>
    <r>
      <rPr>
        <sz val="11"/>
        <rFont val="Calibri"/>
        <family val="2"/>
        <scheme val="minor"/>
      </rPr>
      <t xml:space="preserv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t>
    </r>
    <r>
      <rPr>
        <b/>
        <sz val="11"/>
        <rFont val="Calibri"/>
        <family val="2"/>
        <scheme val="minor"/>
      </rPr>
      <t>Requirement 4:</t>
    </r>
    <r>
      <rPr>
        <sz val="11"/>
        <rFont val="Calibri"/>
        <family val="2"/>
        <scheme val="minor"/>
      </rPr>
      <t xml:space="preserve">
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r>
  </si>
  <si>
    <r>
      <rPr>
        <b/>
        <sz val="11"/>
        <rFont val="Calibri"/>
        <family val="2"/>
        <scheme val="minor"/>
      </rPr>
      <t xml:space="preserve">Purpose: </t>
    </r>
    <r>
      <rPr>
        <sz val="11"/>
        <rFont val="Calibri"/>
        <family val="2"/>
        <scheme val="minor"/>
      </rPr>
      <t xml:space="preserve">To prevent unauthorized access to BES Cyber System Information by specifying information protection requirements in support of protecting BES Cyber Systems against compromise that could lead to misoperation or instability in the Bulk Electric System (BES).
</t>
    </r>
    <r>
      <rPr>
        <b/>
        <sz val="11"/>
        <rFont val="Calibri"/>
        <family val="2"/>
        <scheme val="minor"/>
      </rPr>
      <t>Requirement 1:</t>
    </r>
    <r>
      <rPr>
        <sz val="11"/>
        <rFont val="Calibri"/>
        <family val="2"/>
        <scheme val="minor"/>
      </rPr>
      <t xml:space="preserve">
Each Responsible Entity shall implement one or more documented information protection program(s) that collectively includes each of the applicable requirement parts in CIP-011-2 Table R1 – Information Protection.
</t>
    </r>
  </si>
  <si>
    <r>
      <rPr>
        <b/>
        <sz val="11"/>
        <rFont val="Calibri"/>
        <family val="2"/>
        <scheme val="minor"/>
      </rPr>
      <t xml:space="preserve">Purpose: </t>
    </r>
    <r>
      <rPr>
        <sz val="11"/>
        <rFont val="Calibri"/>
        <family val="2"/>
        <scheme val="minor"/>
      </rPr>
      <t xml:space="preserve">To prevent unauthorized access to BES Cyber System Information by specifying information protection requirements in support of protecting BES Cyber Systems against compromise that could lead to misoperation or instability in the Bulk Electric System (BES).
</t>
    </r>
    <r>
      <rPr>
        <b/>
        <sz val="11"/>
        <rFont val="Calibri"/>
        <family val="2"/>
        <scheme val="minor"/>
      </rPr>
      <t>Requirement 2:</t>
    </r>
    <r>
      <rPr>
        <sz val="11"/>
        <rFont val="Calibri"/>
        <family val="2"/>
        <scheme val="minor"/>
      </rPr>
      <t xml:space="preserve">
Each Responsible Entity shall implement one or more documented process(es) that collectively include the applicable requirement parts in CIP-011-2 Table R2 – BES Cyber Asset Reuse and Disposal.
</t>
    </r>
  </si>
  <si>
    <r>
      <rPr>
        <b/>
        <sz val="11"/>
        <rFont val="Calibri"/>
        <family val="2"/>
        <scheme val="minor"/>
      </rPr>
      <t>Purpose:</t>
    </r>
    <r>
      <rPr>
        <sz val="11"/>
        <rFont val="Calibri"/>
        <family val="2"/>
        <scheme val="minor"/>
      </rPr>
      <t xml:space="preserve"> To protect the confidentiality and integrity of Real-time Assessment and Real-time monitoring data transmitted between Control Centers.
</t>
    </r>
    <r>
      <rPr>
        <b/>
        <sz val="11"/>
        <rFont val="Calibri"/>
        <family val="2"/>
        <scheme val="minor"/>
      </rPr>
      <t>Requirement 1:</t>
    </r>
    <r>
      <rPr>
        <sz val="11"/>
        <rFont val="Calibri"/>
        <family val="2"/>
        <scheme val="minor"/>
      </rPr>
      <t xml:space="preserve">
The Responsible Entity shall implement, except under CIP Exceptional Circumstances, one or more documented plan(s) to mitigate the risks posed by unauthorized disclosure and unauthorized modification of Real-time Assessment and Real-time monitoring data while being transmitted between any applicable Control Centers. The Responsible Entity is not required to include oral communications in its plan.
</t>
    </r>
    <r>
      <rPr>
        <b/>
        <sz val="11"/>
        <rFont val="Calibri"/>
        <family val="2"/>
        <scheme val="minor"/>
      </rPr>
      <t>(See Sub-Requirements 1.1 through 1.3)</t>
    </r>
    <r>
      <rPr>
        <sz val="11"/>
        <rFont val="Calibri"/>
        <family val="2"/>
        <scheme val="minor"/>
      </rPr>
      <t xml:space="preserve">
</t>
    </r>
  </si>
  <si>
    <r>
      <rPr>
        <b/>
        <sz val="11"/>
        <rFont val="Calibri"/>
        <family val="2"/>
        <scheme val="minor"/>
      </rPr>
      <t xml:space="preserve">Purpose: </t>
    </r>
    <r>
      <rPr>
        <sz val="11"/>
        <rFont val="Calibri"/>
        <family val="2"/>
        <scheme val="minor"/>
      </rPr>
      <t xml:space="preserve">To mitigate cyber security risks to the reliable operation of the Bulk Electric System (BES) by implementing security controls for supply chain risk management of BES Cyber Systems.
</t>
    </r>
    <r>
      <rPr>
        <b/>
        <sz val="11"/>
        <rFont val="Calibri"/>
        <family val="2"/>
        <scheme val="minor"/>
      </rPr>
      <t>Requirement 1:</t>
    </r>
    <r>
      <rPr>
        <sz val="11"/>
        <rFont val="Calibri"/>
        <family val="2"/>
        <scheme val="minor"/>
      </rPr>
      <t xml:space="preserve">
Each Responsible Entity shall develop one or more documented supply chain cyber security risk management plan(s) for high and medium impact BES Cyber Systems. </t>
    </r>
    <r>
      <rPr>
        <b/>
        <sz val="11"/>
        <rFont val="Calibri"/>
        <family val="2"/>
        <scheme val="minor"/>
      </rPr>
      <t>(See Sub-Requirements 1.1 and 1.2)</t>
    </r>
    <r>
      <rPr>
        <sz val="11"/>
        <rFont val="Calibri"/>
        <family val="2"/>
        <scheme val="minor"/>
      </rPr>
      <t xml:space="preserve">
</t>
    </r>
  </si>
  <si>
    <t>CIP-013-1-R2</t>
  </si>
  <si>
    <r>
      <rPr>
        <b/>
        <sz val="11"/>
        <rFont val="Calibri"/>
        <family val="2"/>
        <scheme val="minor"/>
      </rPr>
      <t xml:space="preserve">Purpose: </t>
    </r>
    <r>
      <rPr>
        <sz val="11"/>
        <rFont val="Calibri"/>
        <family val="2"/>
        <scheme val="minor"/>
      </rPr>
      <t xml:space="preserve">To mitigate cyber security risks to the reliable operation of the Bulk Electric System (BES) by implementing security controls for supply chain risk management of BES Cyber Systems.
</t>
    </r>
    <r>
      <rPr>
        <b/>
        <sz val="11"/>
        <rFont val="Calibri"/>
        <family val="2"/>
        <scheme val="minor"/>
      </rPr>
      <t>Requirement 2:</t>
    </r>
    <r>
      <rPr>
        <sz val="11"/>
        <rFont val="Calibri"/>
        <family val="2"/>
        <scheme val="minor"/>
      </rPr>
      <t xml:space="preserve">
Each Responsible Entity shall implement its supply chain cyber security risk management plan(s) specified in Requirement R1.</t>
    </r>
    <r>
      <rPr>
        <b/>
        <sz val="11"/>
        <rFont val="Calibri"/>
        <family val="2"/>
        <scheme val="minor"/>
      </rPr>
      <t xml:space="preserve">  (See additional notes in this requirement)</t>
    </r>
    <r>
      <rPr>
        <sz val="11"/>
        <rFont val="Calibri"/>
        <family val="2"/>
        <scheme val="minor"/>
      </rPr>
      <t xml:space="preserve">
</t>
    </r>
  </si>
  <si>
    <t>CIP-013-1-R3</t>
  </si>
  <si>
    <r>
      <rPr>
        <b/>
        <sz val="11"/>
        <rFont val="Calibri"/>
        <family val="2"/>
        <scheme val="minor"/>
      </rPr>
      <t xml:space="preserve">Purpose: </t>
    </r>
    <r>
      <rPr>
        <sz val="11"/>
        <rFont val="Calibri"/>
        <family val="2"/>
        <scheme val="minor"/>
      </rPr>
      <t xml:space="preserve">To mitigate cyber security risks to the reliable operation of the Bulk Electric System (BES) by implementing security controls for supply chain risk management of BES Cyber Systems.
</t>
    </r>
    <r>
      <rPr>
        <b/>
        <sz val="11"/>
        <rFont val="Calibri"/>
        <family val="2"/>
        <scheme val="minor"/>
      </rPr>
      <t>Requirement 3:</t>
    </r>
    <r>
      <rPr>
        <sz val="11"/>
        <rFont val="Calibri"/>
        <family val="2"/>
        <scheme val="minor"/>
      </rPr>
      <t xml:space="preserve">
Each Responsible Entity shall review and obtain CIP Senior Manager or delegate approval of its supply chain cyber security risk management plan(s) specified in Requirement R1 at least once every 15 calendar months.</t>
    </r>
  </si>
  <si>
    <r>
      <rPr>
        <b/>
        <sz val="11"/>
        <rFont val="Calibri"/>
        <family val="2"/>
        <scheme val="minor"/>
      </rPr>
      <t>Purpose:</t>
    </r>
    <r>
      <rPr>
        <sz val="11"/>
        <rFont val="Calibri"/>
        <family val="2"/>
        <scheme val="minor"/>
      </rPr>
      <t xml:space="preserve"> To identify and protect Transmission stations and Transmission substations, and their associated primary control centers, that if rendered inoperable or damaged as a result of a physical attack could result in instability, uncontrolled separation, or Cascading within an Interconnection.
</t>
    </r>
    <r>
      <rPr>
        <b/>
        <sz val="11"/>
        <rFont val="Calibri"/>
        <family val="2"/>
        <scheme val="minor"/>
      </rPr>
      <t>Requirement 1:</t>
    </r>
    <r>
      <rPr>
        <sz val="11"/>
        <rFont val="Calibri"/>
        <family val="2"/>
        <scheme val="minor"/>
      </rPr>
      <t xml:space="preserve">
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  </t>
    </r>
    <r>
      <rPr>
        <b/>
        <sz val="11"/>
        <rFont val="Calibri"/>
        <family val="2"/>
        <scheme val="minor"/>
      </rPr>
      <t xml:space="preserve">(See Sub-Requirements 1.1 and 1.2)
</t>
    </r>
  </si>
  <si>
    <t>CIP-014-2-R2</t>
  </si>
  <si>
    <r>
      <rPr>
        <b/>
        <sz val="11"/>
        <rFont val="Calibri"/>
        <family val="2"/>
        <scheme val="minor"/>
      </rPr>
      <t>Purpose:</t>
    </r>
    <r>
      <rPr>
        <sz val="11"/>
        <rFont val="Calibri"/>
        <family val="2"/>
        <scheme val="minor"/>
      </rPr>
      <t xml:space="preserve"> To identify and protect Transmission stations and Transmission substations, and their associated primary control centers, that if rendered inoperable or damaged as a result of a physical attack could result in instability, uncontrolled separation, or Cascading within an Interconnection.
</t>
    </r>
    <r>
      <rPr>
        <b/>
        <sz val="11"/>
        <rFont val="Calibri"/>
        <family val="2"/>
        <scheme val="minor"/>
      </rPr>
      <t>Requirement 2:</t>
    </r>
    <r>
      <rPr>
        <sz val="11"/>
        <rFont val="Calibri"/>
        <family val="2"/>
        <scheme val="minor"/>
      </rPr>
      <t xml:space="preserve">
Each Transmission Owner shall have an unaffiliated third party verify the risk assessment performed under Requirement R1. The verification may occur concurrent with or after the risk assessment performed under Requirement R1. </t>
    </r>
    <r>
      <rPr>
        <b/>
        <sz val="11"/>
        <rFont val="Calibri"/>
        <family val="2"/>
        <scheme val="minor"/>
      </rPr>
      <t xml:space="preserve">(See Sub-Requirements 2.1 through 2.4)
</t>
    </r>
  </si>
  <si>
    <t>CIP-014-2-R3</t>
  </si>
  <si>
    <r>
      <rPr>
        <b/>
        <sz val="11"/>
        <rFont val="Calibri"/>
        <family val="2"/>
        <scheme val="minor"/>
      </rPr>
      <t>Purpose:</t>
    </r>
    <r>
      <rPr>
        <sz val="11"/>
        <rFont val="Calibri"/>
        <family val="2"/>
        <scheme val="minor"/>
      </rPr>
      <t xml:space="preserve"> To identify and protect Transmission stations and Transmission substations, and their associated primary control centers, that if rendered inoperable or damaged as a result of a physical attack could result in instability, uncontrolled separation, or Cascading within an Interconnection.
</t>
    </r>
    <r>
      <rPr>
        <b/>
        <sz val="11"/>
        <rFont val="Calibri"/>
        <family val="2"/>
        <scheme val="minor"/>
      </rPr>
      <t>Requirement 3:</t>
    </r>
    <r>
      <rPr>
        <sz val="11"/>
        <rFont val="Calibri"/>
        <family val="2"/>
        <scheme val="minor"/>
      </rPr>
      <t xml:space="preserve">
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  </t>
    </r>
    <r>
      <rPr>
        <b/>
        <sz val="11"/>
        <rFont val="Calibri"/>
        <family val="2"/>
        <scheme val="minor"/>
      </rPr>
      <t xml:space="preserve">(See Sub-Requirement 3.1)
</t>
    </r>
  </si>
  <si>
    <t>CIP-014-2-R4</t>
  </si>
  <si>
    <r>
      <rPr>
        <b/>
        <sz val="11"/>
        <rFont val="Calibri"/>
        <family val="2"/>
        <scheme val="minor"/>
      </rPr>
      <t>Purpose:</t>
    </r>
    <r>
      <rPr>
        <sz val="11"/>
        <rFont val="Calibri"/>
        <family val="2"/>
        <scheme val="minor"/>
      </rPr>
      <t xml:space="preserve"> To identify and protect Transmission stations and Transmission substations, and their associated primary control centers, that if rendered inoperable or damaged as a result of a physical attack could result in instability, uncontrolled separation, or Cascading within an Interconnection.
</t>
    </r>
    <r>
      <rPr>
        <b/>
        <sz val="11"/>
        <rFont val="Calibri"/>
        <family val="2"/>
        <scheme val="minor"/>
      </rPr>
      <t>Requirement 4:</t>
    </r>
    <r>
      <rPr>
        <sz val="11"/>
        <rFont val="Calibri"/>
        <family val="2"/>
        <scheme val="minor"/>
      </rPr>
      <t xml:space="preserve">
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
    </r>
    <r>
      <rPr>
        <b/>
        <sz val="11"/>
        <rFont val="Calibri"/>
        <family val="2"/>
        <scheme val="minor"/>
      </rPr>
      <t xml:space="preserve">(See Sub-Requirements 4.1 through 4.3)
</t>
    </r>
  </si>
  <si>
    <t>CIP-014-2-R5</t>
  </si>
  <si>
    <r>
      <rPr>
        <b/>
        <sz val="11"/>
        <rFont val="Calibri"/>
        <family val="2"/>
        <scheme val="minor"/>
      </rPr>
      <t>Purpose:</t>
    </r>
    <r>
      <rPr>
        <sz val="11"/>
        <rFont val="Calibri"/>
        <family val="2"/>
        <scheme val="minor"/>
      </rPr>
      <t xml:space="preserve"> To identify and protect Transmission stations and Transmission substations, and their associated primary control centers, that if rendered inoperable or damaged as a result of a physical attack could result in instability, uncontrolled separation, or Cascading within an Interconnection.
</t>
    </r>
    <r>
      <rPr>
        <b/>
        <sz val="11"/>
        <rFont val="Calibri"/>
        <family val="2"/>
        <scheme val="minor"/>
      </rPr>
      <t>Requirement 5:</t>
    </r>
    <r>
      <rPr>
        <sz val="11"/>
        <rFont val="Calibri"/>
        <family val="2"/>
        <scheme val="minor"/>
      </rPr>
      <t xml:space="preserve">
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
    </r>
    <r>
      <rPr>
        <b/>
        <sz val="11"/>
        <rFont val="Calibri"/>
        <family val="2"/>
        <scheme val="minor"/>
      </rPr>
      <t xml:space="preserve">(See Sub-Requirements 5.1 through 5.4)
</t>
    </r>
  </si>
  <si>
    <t>CIP-014-2-R6</t>
  </si>
  <si>
    <r>
      <rPr>
        <b/>
        <sz val="11"/>
        <rFont val="Calibri"/>
        <family val="2"/>
        <scheme val="minor"/>
      </rPr>
      <t>Purpose:</t>
    </r>
    <r>
      <rPr>
        <sz val="11"/>
        <rFont val="Calibri"/>
        <family val="2"/>
        <scheme val="minor"/>
      </rPr>
      <t xml:space="preserve"> To identify and protect Transmission stations and Transmission substations, and their associated primary control centers, that if rendered inoperable or damaged as a result of a physical attack could result in instability, uncontrolled separation, or Cascading within an Interconnection.
</t>
    </r>
    <r>
      <rPr>
        <b/>
        <sz val="11"/>
        <rFont val="Calibri"/>
        <family val="2"/>
        <scheme val="minor"/>
      </rPr>
      <t>Requirement 6:</t>
    </r>
    <r>
      <rPr>
        <sz val="11"/>
        <rFont val="Calibri"/>
        <family val="2"/>
        <scheme val="minor"/>
      </rPr>
      <t xml:space="preserve">
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t>
    </r>
    <r>
      <rPr>
        <b/>
        <sz val="11"/>
        <rFont val="Calibri"/>
        <family val="2"/>
        <scheme val="minor"/>
      </rPr>
      <t xml:space="preserve">(See Sub-Requirements 6.1 through 6.4)
</t>
    </r>
  </si>
  <si>
    <t>PR.AC</t>
  </si>
  <si>
    <t>PR.AT</t>
  </si>
  <si>
    <t>PR.DS</t>
  </si>
  <si>
    <t>PR.IP</t>
  </si>
  <si>
    <t>PR.MA</t>
  </si>
  <si>
    <t>PR.PT</t>
  </si>
  <si>
    <t>DE.AE</t>
  </si>
  <si>
    <t>DE.CM</t>
  </si>
  <si>
    <t>DE.DP</t>
  </si>
  <si>
    <t>RS.RP</t>
  </si>
  <si>
    <t>RS.CO</t>
  </si>
  <si>
    <t>RS.AN</t>
  </si>
  <si>
    <t>RS.MI</t>
  </si>
  <si>
    <t>RS.IM</t>
  </si>
  <si>
    <t>RC.RP</t>
  </si>
  <si>
    <t>RC.IM</t>
  </si>
  <si>
    <t>RC.CO</t>
  </si>
  <si>
    <t>CIP</t>
  </si>
  <si>
    <t>Partial</t>
  </si>
  <si>
    <t>Risk Informed</t>
  </si>
  <si>
    <t>Repeatable</t>
  </si>
  <si>
    <t>Adaptive</t>
  </si>
  <si>
    <t>Sub-cat</t>
  </si>
  <si>
    <t xml:space="preserve"> CSF ID</t>
  </si>
  <si>
    <t>Cat</t>
  </si>
  <si>
    <t>Row Labels</t>
  </si>
  <si>
    <t>Grand Total</t>
  </si>
  <si>
    <t>CIP Standard Purpose and Requirement</t>
  </si>
  <si>
    <t>CSF-ID</t>
  </si>
  <si>
    <t>CIP 
Requirement</t>
  </si>
  <si>
    <t>CIP-ID</t>
  </si>
  <si>
    <t>Average
Impl Score</t>
  </si>
  <si>
    <r>
      <t xml:space="preserve">Supply Chain Risk Management (ID.SC): </t>
    </r>
    <r>
      <rPr>
        <sz val="10"/>
        <color theme="1"/>
        <rFont val="Times New Roman"/>
        <family val="1"/>
      </rPr>
      <t>The organization’s priorities, constraints, risk tolerances, and assumptions are established and used to support risk decisions associated with managing supply chain risk. The organization has in place the processes to identify, assess and manage supply chain risks.</t>
    </r>
  </si>
  <si>
    <t>Integrity checking mechanisms are used to verify hardware integrity</t>
  </si>
  <si>
    <t>CIP to CSF XREF</t>
  </si>
  <si>
    <t>VRF Rating</t>
  </si>
  <si>
    <t>LOWER</t>
  </si>
  <si>
    <t>MEDIUM</t>
  </si>
  <si>
    <t>HIGH</t>
  </si>
  <si>
    <t>VRF Rank</t>
  </si>
  <si>
    <r>
      <t xml:space="preserve">NIST CSF Sub-Category Description
</t>
    </r>
    <r>
      <rPr>
        <b/>
        <i/>
        <sz val="11"/>
        <color theme="0"/>
        <rFont val="Calibri"/>
        <family val="2"/>
        <scheme val="minor"/>
      </rPr>
      <t>Outcomes</t>
    </r>
  </si>
  <si>
    <t>Descriptor</t>
  </si>
  <si>
    <t>Risk Tier
Descriptor</t>
  </si>
  <si>
    <t>Cyber Security 
 Risk  Mgmt Tier</t>
  </si>
  <si>
    <t>Risk Mgmt Tier</t>
  </si>
  <si>
    <t>Purpose and Requirements</t>
  </si>
  <si>
    <t>CSF to CIP XREF</t>
  </si>
  <si>
    <t>Red</t>
  </si>
  <si>
    <t>Orange</t>
  </si>
  <si>
    <t>Yellow</t>
  </si>
  <si>
    <t>Green</t>
  </si>
  <si>
    <t xml:space="preserve">Cybersecurity roles and responsibilities are coordinated and aligned with internal roles and external partners </t>
  </si>
  <si>
    <t>Integrity checking mechanisms are used to verify software, firmware, and information integrity</t>
  </si>
  <si>
    <t xml:space="preserve">Event data are collected and correlated from multiple sources and sensors </t>
  </si>
  <si>
    <t>Recovery plan is executed during or after an cybersecurity incident</t>
  </si>
  <si>
    <t>Public relations are managed</t>
  </si>
  <si>
    <t>Reputation after an event is repaired after an incident</t>
  </si>
  <si>
    <t>Incidents are categorized consistent with response plans</t>
  </si>
  <si>
    <t>Relationships</t>
  </si>
  <si>
    <t>Descriptions</t>
  </si>
  <si>
    <t>N/A</t>
  </si>
  <si>
    <t>NIST 800-53 Rev. 4</t>
  </si>
  <si>
    <t xml:space="preserve"> CM-8, PM-5</t>
  </si>
  <si>
    <t xml:space="preserve"> AC-4, CA-3, CA-9, PL-8</t>
  </si>
  <si>
    <t xml:space="preserve"> AC-20, SA-9</t>
  </si>
  <si>
    <t xml:space="preserve"> CP-2, RA-2, SA-14, SC-6</t>
  </si>
  <si>
    <t xml:space="preserve"> CP-2, PS-7, PM-11 </t>
  </si>
  <si>
    <t xml:space="preserve"> CP-2, SA-12</t>
  </si>
  <si>
    <t xml:space="preserve"> PM-8</t>
  </si>
  <si>
    <t xml:space="preserve"> PM-11, SA-14</t>
  </si>
  <si>
    <t xml:space="preserve"> CP-8, PE-9, PE-11, PM-8, SA-14</t>
  </si>
  <si>
    <t xml:space="preserve"> CP-2, CP-11, SA-13, SA-14</t>
  </si>
  <si>
    <t xml:space="preserve"> -1 controls from all security control families </t>
  </si>
  <si>
    <t xml:space="preserve"> PS-7, PM-1, PM-2</t>
  </si>
  <si>
    <t xml:space="preserve"> -1 controls from all security control families</t>
  </si>
  <si>
    <t xml:space="preserve"> SA-2, PM-3, PM-7, PM-9, PM-10, PM-11</t>
  </si>
  <si>
    <t xml:space="preserve"> CA-2, CA-7, CA-8, RA-3, RA-5, SA-5, SA-11, SI-2, SI-4, SI-5</t>
  </si>
  <si>
    <t xml:space="preserve"> PM-15, PM-16, SI-5</t>
  </si>
  <si>
    <t xml:space="preserve"> RA-3, SI-5, PM-12, PM-16</t>
  </si>
  <si>
    <t xml:space="preserve"> RA-2, RA-3, PM-9, PM-11, SA-14</t>
  </si>
  <si>
    <t xml:space="preserve"> RA-2, RA-3, PM-16</t>
  </si>
  <si>
    <t xml:space="preserve"> PM-4, PM-9</t>
  </si>
  <si>
    <t xml:space="preserve"> PM-9</t>
  </si>
  <si>
    <t xml:space="preserve"> PM-8, PM-9, PM-11, SA-14</t>
  </si>
  <si>
    <t xml:space="preserve"> AC-1, AC-2, IA-1, IA-2, IA-3, IA-4, IA-5, IA-6, IA-7, IA-8, IA-9, IA-10, IA-11 </t>
  </si>
  <si>
    <t xml:space="preserve"> PE-2, PE-3, PE-4, PE-5, PE-6, PE-8</t>
  </si>
  <si>
    <t xml:space="preserve"> AC-1, AC-17, AC-19, AC-20, SC-15</t>
  </si>
  <si>
    <t xml:space="preserve"> AC-1, AC-2, AC-3, AC-5, AC-6, AC-14, AC-16, AC-24</t>
  </si>
  <si>
    <t xml:space="preserve"> AC-4, AC-10, SC-7</t>
  </si>
  <si>
    <t xml:space="preserve"> AC-1, AC-2, AC-3,  AC-16, AC-19, AC-24, IA-1, IA-2, IA-4, IA-5, IA-8, PE-2, PS-3</t>
  </si>
  <si>
    <t xml:space="preserve"> AC-7, AC-8, AC-9, AC-11, AC-12, AC-14, IA-1, IA-2, IA-3, IA-4, IA-5, IA-8, IA-9, IA-10, IA-11</t>
  </si>
  <si>
    <t xml:space="preserve"> AT-2, PM-13</t>
  </si>
  <si>
    <t xml:space="preserve"> AT-3, PM-13</t>
  </si>
  <si>
    <t xml:space="preserve"> PS-7, SA-9, SA-16</t>
  </si>
  <si>
    <t xml:space="preserve"> AT-3, IR-2, PM-13</t>
  </si>
  <si>
    <t xml:space="preserve"> MP-8, SC-12, SC-28</t>
  </si>
  <si>
    <t xml:space="preserve"> SC-8, SC-11, SC-12</t>
  </si>
  <si>
    <t xml:space="preserve"> CM-8, MP-6, PE-16</t>
  </si>
  <si>
    <t xml:space="preserve"> AU-4, CP-2, SC-5</t>
  </si>
  <si>
    <t xml:space="preserve"> AC-4, AC-5, AC-6, PE-19, PS-3, PS-6, SC-7, SC-8, SC-13, SC-31, SI-4</t>
  </si>
  <si>
    <t xml:space="preserve"> SC-16, SI-7</t>
  </si>
  <si>
    <t xml:space="preserve"> CM-2</t>
  </si>
  <si>
    <t xml:space="preserve"> SA-10, SI-7</t>
  </si>
  <si>
    <t xml:space="preserve"> CM-2, CM-3, CM-4, CM-5, CM-6, CM-7, CM-9, SA-10</t>
  </si>
  <si>
    <t xml:space="preserve"> PL-8, SA-3, SA-4, SA-8, SA-10, SA-11, SA-12, SA-15, SA-17, SI-12, SI-13, SI-14, SI-16, SI-17 </t>
  </si>
  <si>
    <t xml:space="preserve"> CM-3, CM-4, SA-10</t>
  </si>
  <si>
    <t xml:space="preserve"> CP-4, CP-6, CP-9</t>
  </si>
  <si>
    <t xml:space="preserve"> PE-10, PE-12, PE-13, PE-14, PE-15, PE-18</t>
  </si>
  <si>
    <t xml:space="preserve"> MP-6</t>
  </si>
  <si>
    <t xml:space="preserve"> AC-21, CA-7, SI-4</t>
  </si>
  <si>
    <t xml:space="preserve"> CP-2, CP-7, CP-12, CP-13, IR-7, IR-8, IR-9, PE-17</t>
  </si>
  <si>
    <t xml:space="preserve"> PS-1, PS-2, PS-3, PS-4, PS-5, PS-6, PS-7, PS-8, SA-21 </t>
  </si>
  <si>
    <t xml:space="preserve"> RA-3, RA-5, SI-2</t>
  </si>
  <si>
    <t xml:space="preserve"> MA-2, MA-3, MA-5</t>
  </si>
  <si>
    <t xml:space="preserve"> MA-4</t>
  </si>
  <si>
    <t xml:space="preserve"> AU Family</t>
  </si>
  <si>
    <t xml:space="preserve"> MP-2, MP-3, MP-4, MP-5, MP-7, MP-8</t>
  </si>
  <si>
    <t xml:space="preserve"> AC-3, CM-7</t>
  </si>
  <si>
    <t xml:space="preserve"> AC-4, AC-17, AC-18, CP-8, SC-7, SC-19, SC-20, SC-21, SC-22, SC-23, SC-24, SC-25, SC-29, SC-32, SC-36, SC-37, SC-38, SC-39, SC-40, SC-41, SC-43</t>
  </si>
  <si>
    <t xml:space="preserve"> CP-7, CP-8, CP-11, CP-13, PL-8, SA-14, SC-6</t>
  </si>
  <si>
    <t xml:space="preserve"> AC-4, CA-3, CM-2, SI-4</t>
  </si>
  <si>
    <t xml:space="preserve"> AU-6, CA-7, IR-4, SI-4</t>
  </si>
  <si>
    <t xml:space="preserve"> AU-6, CA-7, IR-4, IR-5, IR-8, SI-4</t>
  </si>
  <si>
    <t xml:space="preserve"> CP-2, IR-4, RA-3, SI -4</t>
  </si>
  <si>
    <t xml:space="preserve"> IR-4, IR-5, IR-8</t>
  </si>
  <si>
    <t xml:space="preserve"> AC-2, AU-12, CA-7, CM-3, SC-5, SC-7, SI-4</t>
  </si>
  <si>
    <t xml:space="preserve"> CA-7, PE-3, PE-6, PE-20</t>
  </si>
  <si>
    <t xml:space="preserve"> AC-2, AU-12, AU-13, CA-7, CM-10, CM-11</t>
  </si>
  <si>
    <t xml:space="preserve"> SI-3, SI-8</t>
  </si>
  <si>
    <t xml:space="preserve"> SC-18, SI-4. SC-44</t>
  </si>
  <si>
    <t xml:space="preserve"> CA-7, PS-7, SA-4, SA-9, SI-4</t>
  </si>
  <si>
    <t xml:space="preserve"> AU-12, CA-7, CM-3, CM-8, PE-3, PE-6, PE-20, SI-4</t>
  </si>
  <si>
    <t xml:space="preserve"> RA-5</t>
  </si>
  <si>
    <t xml:space="preserve"> CA-2, CA-7, PM-14</t>
  </si>
  <si>
    <t xml:space="preserve"> CA-2, CA-7, PM-14, SI-4</t>
  </si>
  <si>
    <t xml:space="preserve"> CA-2, CA-7, PE-3, SI-3, SI-4, PM-14</t>
  </si>
  <si>
    <t xml:space="preserve"> AU-6, CA-2, CA-7,  RA-5, SI-4</t>
  </si>
  <si>
    <t xml:space="preserve"> CP-2, CP-10, IR-4, IR-8 </t>
  </si>
  <si>
    <t xml:space="preserve"> CP-2, CP-3, IR-3, IR-8</t>
  </si>
  <si>
    <t xml:space="preserve"> AU-6, IR-6, IR-8</t>
  </si>
  <si>
    <t xml:space="preserve"> CA-2, CA-7, CP-2, IR-4, IR-8, PE-6, RA-5, SI-4 </t>
  </si>
  <si>
    <t xml:space="preserve"> CP-2, IR-4, IR-8</t>
  </si>
  <si>
    <t xml:space="preserve"> PM-15, SI-5</t>
  </si>
  <si>
    <t xml:space="preserve"> AU-6, CA-7, IR-4, IR-5, PE-6, SI-4 </t>
  </si>
  <si>
    <t xml:space="preserve"> CP-2, IR-4</t>
  </si>
  <si>
    <t xml:space="preserve"> AU-7, IR-4</t>
  </si>
  <si>
    <t xml:space="preserve"> CP-2, IR-4, IR-5, IR-8</t>
  </si>
  <si>
    <t xml:space="preserve"> SI-5, PM-15</t>
  </si>
  <si>
    <t xml:space="preserve"> IR-4</t>
  </si>
  <si>
    <t xml:space="preserve"> CA-7, RA-3, RA-5</t>
  </si>
  <si>
    <t xml:space="preserve"> CP-10, IR-4, IR-8</t>
  </si>
  <si>
    <t xml:space="preserve"> CP-2, IR-4 </t>
  </si>
  <si>
    <t>SA-9, SA-12, PM-9</t>
  </si>
  <si>
    <t>RA-2, RA-3, SA-12, SA-14, SA-15, PM-9</t>
  </si>
  <si>
    <t>SA-9, SA-11, SA-12, PM-9</t>
  </si>
  <si>
    <t>AU-2, AU-6, AU-12, AU-16, PS-7, SA-9, SA-12</t>
  </si>
  <si>
    <t>CP-2, CP-4, IR-3, IR-4, IR-6, IR-8, IR-9</t>
  </si>
  <si>
    <t xml:space="preserve"> CP-4, IR-3, PM-14</t>
  </si>
  <si>
    <t xml:space="preserve"> CA-2, CA-7, CP-2, IR-8, PL-2, PM-6</t>
  </si>
  <si>
    <t xml:space="preserve"> CA-2, CA-7, PL-2, RA-5, SI-4, PM-14</t>
  </si>
  <si>
    <t>Background</t>
  </si>
  <si>
    <t>Intended Use</t>
  </si>
  <si>
    <t>Description of the tabs in this Workbook</t>
  </si>
  <si>
    <t>Benefits of this tool and effort</t>
  </si>
  <si>
    <t>Standardized and normalized "ID" defined on individual tabs to facilitate importing into a Database, or other tool, to enable further customization or enhancements</t>
  </si>
  <si>
    <t xml:space="preserve">CIS CSC </t>
  </si>
  <si>
    <t>COBIT</t>
  </si>
  <si>
    <t>ISA</t>
  </si>
  <si>
    <t>ISO</t>
  </si>
  <si>
    <t>CIS CSC 1</t>
  </si>
  <si>
    <t>BAI09.01, BAI09.02</t>
  </si>
  <si>
    <t>ISA 62443-2-1:2009 4.2.3.4
ISA 62443-3-3:2013 SR 7.8</t>
  </si>
  <si>
    <t>ISO/IEC 27001:2013 A.8.1.1, A.8.1.2</t>
  </si>
  <si>
    <t>CIS CSC 2</t>
  </si>
  <si>
    <t>BAI09.01, BAI09.02, BAI09.05</t>
  </si>
  <si>
    <t>ISO/IEC 27001:2013 A.8.1.1, A.8.1.2, A.12.5.1</t>
  </si>
  <si>
    <t>CIS CSC 12</t>
  </si>
  <si>
    <t>DSS05.02</t>
  </si>
  <si>
    <t>ISA 62443-2-1:2009 4.2.3.4</t>
  </si>
  <si>
    <t>ISO/IEC 27001:2013 A.13.2.1</t>
  </si>
  <si>
    <t>APO02.02, APO10.04, DSS01.02</t>
  </si>
  <si>
    <t>ISO/IEC 27001:2013 A.11.2.6</t>
  </si>
  <si>
    <t>CIS CSC 13, 14</t>
  </si>
  <si>
    <t>APO03.03, APO03.04, APO12.01, BAI04.02, BAI09.02</t>
  </si>
  <si>
    <t>ISO/IEC 27001:2013 A.8.2.1</t>
  </si>
  <si>
    <t>CIS CSC 17, 19</t>
  </si>
  <si>
    <t>APO01.02, APO07.06, APO13.01, DSS06.03</t>
  </si>
  <si>
    <t>ISO/IEC 27001:2013 A.6.1.1</t>
  </si>
  <si>
    <t>APO08.01, APO08.04, APO08.05, APO10.03, APO10.04, APO10.05</t>
  </si>
  <si>
    <t>ISO/IEC 27001:2013 A.15.1.1, A.15.1.2, A.15.1.3, A.15.2.1, A.15.2.2</t>
  </si>
  <si>
    <t>APO02.06, APO03.01</t>
  </si>
  <si>
    <t>ISO/IEC 27001:2013 Clause 4.1</t>
  </si>
  <si>
    <t>APO02.01, APO02.06, APO03.01</t>
  </si>
  <si>
    <t>ISA 62443-2-1:2009 4.2.2.1, 4.2.3.6</t>
  </si>
  <si>
    <t>APO10.01, BAI04.02, BAI09.02</t>
  </si>
  <si>
    <t>ISO/IEC 27001:2013 A.11.2.2, A.11.2.3, A.12.1.3</t>
  </si>
  <si>
    <t>BAI03.02, DSS04.02</t>
  </si>
  <si>
    <t>ISO/IEC 27001:2013 A.11.1.4, A.17.1.1, A.17.1.2, A.17.2.1</t>
  </si>
  <si>
    <t>CIS CSC 19</t>
  </si>
  <si>
    <t>APO01.03, EDM01.01, EDM01.02</t>
  </si>
  <si>
    <t>ISO/IEC 27001:2013 A.5.1.1</t>
  </si>
  <si>
    <t>APO01.02, APO10.03, APO13.02, DSS05.04</t>
  </si>
  <si>
    <t>ISO/IEC 27001:2013 A.6.1.1, A.7.2.1, A.15.1.1</t>
  </si>
  <si>
    <t>BAI02.01, MEA03.01, MEA03.04</t>
  </si>
  <si>
    <t>ISO/IEC 27001:2013 A.18.1.1, A.18.1.2, A.18.1.3, A.18.1.4, A.18.1.5</t>
  </si>
  <si>
    <t>EDM03.02, APO12.02, APO12.05, DSS04.02</t>
  </si>
  <si>
    <t>ISO/IEC 27001:2013 Clause 6</t>
  </si>
  <si>
    <t>CIS CSC 4</t>
  </si>
  <si>
    <t>APO12.01, APO12.02, APO12.03, APO12.04, DSS05.01, DSS05.02</t>
  </si>
  <si>
    <t>ISA 62443-2-1:2009 4.2.3, 4.2.3.7, 4.2.3.9, 4.2.3.12</t>
  </si>
  <si>
    <t>ISO/IEC 27001:2013 A.12.6.1, A.18.2.3</t>
  </si>
  <si>
    <t>BAI08.01</t>
  </si>
  <si>
    <t>ISA 62443-2-1:2009 4.2.3, 4.2.3.9, 4.2.3.12</t>
  </si>
  <si>
    <t>ISO/IEC 27001:2013 A.6.1.4</t>
  </si>
  <si>
    <t>APO12.01, APO12.02, APO12.03, APO12.04</t>
  </si>
  <si>
    <t>ISO/IEC 27001:2013 Clause 6.1.2</t>
  </si>
  <si>
    <t>DSS04.02</t>
  </si>
  <si>
    <t>ISO/IEC 27001:2013 A.16.1.6, Clause 6.1.2</t>
  </si>
  <si>
    <t>APO12.02</t>
  </si>
  <si>
    <t>ISO/IEC 27001:2013 A.12.6.1</t>
  </si>
  <si>
    <t>APO12.05, APO13.02</t>
  </si>
  <si>
    <t>ISO/IEC 27001:2013 Clause 6.1.3</t>
  </si>
  <si>
    <t xml:space="preserve">APO12.04, APO12.05, APO13.02, BAI02.03, BAI04.02 </t>
  </si>
  <si>
    <t>ISA 62443-2-1:2009 4.3.4.2</t>
  </si>
  <si>
    <t>ISO/IEC 27001:2013 Clause 6.1.3, Clause 8.3, Clause 9.3</t>
  </si>
  <si>
    <t>APO12.06</t>
  </si>
  <si>
    <t>ISA 62443-2-1:2009 4.3.2.6.5</t>
  </si>
  <si>
    <t>ISO/IEC 27001:2013 Clause 6.1.3, Clause 8.3</t>
  </si>
  <si>
    <t>CIS CSC: 4.8</t>
  </si>
  <si>
    <t xml:space="preserve"> APO10.01, APO10.04, APO12.04, APO12.05, APO13.02, BAI01.03, BAI02.03, BAI04.02</t>
  </si>
  <si>
    <t>ISA 62443-2-1:2009: 4.3.4.2</t>
  </si>
  <si>
    <t>ISO/IEC 27001:2013: A.15.1.1, A.15.1.2, A.15.1.3, A.15.2.1, A.15.2.2</t>
  </si>
  <si>
    <t xml:space="preserve"> APO10.01, APO10.02, APO10.04, APO10.05, APO12.01, APO12.02, APO12.03, APO12.04, APO12.05, APO12.06, APO13.02, BAI02.03</t>
  </si>
  <si>
    <t>ISA 62443-2-1:2009: 4.2.3.1, 4.2.3.2, 4.2.3.3, 4.2.3.4, 4.2.3.6, 4.2.3.8, 4.2.3.9, 4.2.3.10, 4.2.3.12, 4.2.3.13, 4.2.3.14</t>
  </si>
  <si>
    <t>ISO/IEC 27001:2013: A.15.2.1, A.15.2.2</t>
  </si>
  <si>
    <t xml:space="preserve"> APO10.01, APO10.02, APO10.03, APO10.04, APO10.05</t>
  </si>
  <si>
    <t>ISA 62443-2-1:2009: 4.3.2.6.4, 4.3.2.6.7</t>
  </si>
  <si>
    <t>ISO/IEC 27001:2013: A.15.1.1, A.15.1.2, A.15.1.3</t>
  </si>
  <si>
    <t xml:space="preserve"> APO10.01, APO10.03, APO10.04, APO10.05, MEA01.01, MEA01.02, MEA01.03, MEA01.04, MEA01.05 </t>
  </si>
  <si>
    <t>ISA 62443-2-1:2009: 4.3.2.6.7
ISA 62443-3-3:2013:  SR 6.1</t>
  </si>
  <si>
    <t>CIS CSC: 19.7, 20.3</t>
  </si>
  <si>
    <t xml:space="preserve"> DSS04.04</t>
  </si>
  <si>
    <t>ISA 62443-2-1:2009: 4.3.2.5.7, 4.3.4.5.11 
ISA 62443-3-3:2013: SR 2.8, SR 3.3, SR.6.1, SR 7.3, SR 7.4</t>
  </si>
  <si>
    <t xml:space="preserve">ISO/IEC 27001:2013 A.17.1.3 </t>
  </si>
  <si>
    <t>CIS CSC 1, 5, 15, 16</t>
  </si>
  <si>
    <t>DSS05.04, DSS06.03</t>
  </si>
  <si>
    <t>ISA 62443-2-1:2009 4.3.3.5.1
ISA 62443-3-3:2013 SR 1.1, SR 1.2, SR 1.3, SR 1.4, SR 1.5, SR 1.7, SR 1.8, SR 1.9</t>
  </si>
  <si>
    <t>ISO/IEC 27001:2013 A.9.2.1, A.9.2.2, A.9.2.3, A.9.2.4, A.9.2.6, A.9.3.1, A.9.4.2, A.9.4.3</t>
  </si>
  <si>
    <t>DSS01.04, DSS05.05</t>
  </si>
  <si>
    <t>ISA 62443-2-1:2009 4.3.3.3.2, 4.3.3.3.8</t>
  </si>
  <si>
    <t>ISO/IEC 27001:2013 A.11.1.1, A.11.1.2, A.11.1.3, A.11.1.4, A.11.1.5, A.11.1.6, A.11.2.1, A.11.2.3, A.11.2.5, A.11.2.6, A.11.2.7, A.11.2.8</t>
  </si>
  <si>
    <t>APO13.01, DSS01.04, DSS05.03</t>
  </si>
  <si>
    <t>ISA 62443-2-1:2009 4.3.3.6.6
ISA 62443-3-3:2013 SR 1.13, SR 2.6</t>
  </si>
  <si>
    <t>ISO/IEC 27001:2013 A.6.2.2, A.13.1.1, A.13.2.1</t>
  </si>
  <si>
    <t xml:space="preserve">CIS CSC 3, 5, 12, 14, 15, 16, 18 </t>
  </si>
  <si>
    <t>DSS05.04</t>
  </si>
  <si>
    <t>ISA 62443-2-1:2009 4.3.3.7.3
ISA 62443-3-3:2013 SR 2.1</t>
  </si>
  <si>
    <t>ISO/IEC 27001:2013 A.6.1.2, A.9.1.2, A.9.2.3, A.9.4.1, A.9.4.4, A.9.4.5</t>
  </si>
  <si>
    <t>CIS CSC 9, 14, 15, 18</t>
  </si>
  <si>
    <t>DSS01.05, DSS05.02</t>
  </si>
  <si>
    <t>ISA 62443-2-1:2009 4.3.3.4
ISA 62443-3-3:2013 SR 3.1, SR 3.8</t>
  </si>
  <si>
    <t>ISO/IEC 27001:2013 A.13.1.1, A.13.1.3, A.13.2.1, A.14.1.2, A.14.1.3</t>
  </si>
  <si>
    <t>CIS CSC, 16</t>
  </si>
  <si>
    <t xml:space="preserve">DSS05.04, DSS05.05, DSS05.07, DSS06.03 </t>
  </si>
  <si>
    <t xml:space="preserve">ISA 62443-2-1:2009 4.3.3.2.2, 4.3.3.5.2, 4.3.3.7.2, 4.3.3.7.4
ISA 62443-3-3:2013 SR 1.1, SR 1.2, SR 1.4, SR 1.5, SR 1.9, SR 2.1 </t>
  </si>
  <si>
    <t xml:space="preserve">ISO/IEC 27001:2013, A.7.1.1, A.9.2.1 </t>
  </si>
  <si>
    <t>CIS CSC 1, 12, 15, 16</t>
  </si>
  <si>
    <t>DSS05.04, DSS05.10, DSS06.10</t>
  </si>
  <si>
    <t xml:space="preserve">ISA 62443-2-1:2009 4.3.3.6.1, 4.3.3.6.2, 4.3.3.6.3, 4.3.3.6.4, 4.3.3.6.5, 4.3.3.6.6, 4.3.3.6.7, 4.3.3.6.8, 4.3.3.6.9
ISA 62443-3-3:2013 SR 1.1, SR 1.2, SR 1.5, SR 1.7, SR 1.8, SR 1.9, SR 1.10 </t>
  </si>
  <si>
    <t>ISO/IEC 27001:2013 A.9.2.1, A.9.2.4, A.9.3.1, A.9.4.2, A.9.4.3, A.18.1.4</t>
  </si>
  <si>
    <t>CIS CSC 17, 18</t>
  </si>
  <si>
    <t>APO07.03, BAI05.07</t>
  </si>
  <si>
    <t>ISA 62443-2-1:2009 4.3.2.4.2</t>
  </si>
  <si>
    <t>ISO/IEC 27001:2013 A.7.2.2, A.12.2.1</t>
  </si>
  <si>
    <t xml:space="preserve">CIS CSC 5, 17, 18 </t>
  </si>
  <si>
    <t>APO07.02, DSS05.04, DSS06.03</t>
  </si>
  <si>
    <t>ISA 62443-2-1:2009 4.3.2.4.2, 4.3.2.4.3</t>
  </si>
  <si>
    <t xml:space="preserve">ISO/IEC 27001:2013 A.6.1.1, A.7.2.2 </t>
  </si>
  <si>
    <t>CIS CSC 17</t>
  </si>
  <si>
    <t>APO07.03, APO07.06, APO10.04, APO10.05</t>
  </si>
  <si>
    <t>ISO/IEC 27001:2013 A.6.1.1, A.7.2.2</t>
  </si>
  <si>
    <t>EDM01.01, APO01.02, APO07.03</t>
  </si>
  <si>
    <t xml:space="preserve">ISO/IEC 27001:2013 A.6.1.1, A.7.2.2, </t>
  </si>
  <si>
    <t>APO07.03</t>
  </si>
  <si>
    <t>APO01.06, BAI02.01, BAI06.01, DSS04.07, DSS05.03, DSS06.06</t>
  </si>
  <si>
    <t>ISA 62443-3-3:2013 SR 3.4, SR 4.1</t>
  </si>
  <si>
    <t>ISO/IEC 27001:2013 A.8.2.3</t>
  </si>
  <si>
    <t>APO01.06, DSS05.02, DSS06.06</t>
  </si>
  <si>
    <t>ISA 62443-3-3:2013 SR 3.1, SR 3.8, SR 4.1, SR 4.2</t>
  </si>
  <si>
    <t>ISO/IEC 27001:2013 A.8.2.3, A.13.1.1, A.13.2.1, A.13.2.3, A.14.1.2, A.14.1.3</t>
  </si>
  <si>
    <t>BAI09.03</t>
  </si>
  <si>
    <t>ISA 62443-2-1:2009 4. 4.3.3.3.9, 4.3.4.4.1
ISA 62443-3-3:2013 SR 4.2</t>
  </si>
  <si>
    <t>ISO/IEC 27001:2013 A.8.2.3, A.8.3.1, A.8.3.2, A.8.3.3, A.11.2.7</t>
  </si>
  <si>
    <t>CIS CSC 1, 2, 13</t>
  </si>
  <si>
    <t>APO13.01, BAI04.04</t>
  </si>
  <si>
    <t>ISA 62443-3-3:2013 SR 7.1, SR 7.2</t>
  </si>
  <si>
    <t>ISO/IEC 27001:2013 A.12.1.3, A.17.2.1</t>
  </si>
  <si>
    <t>CIS CSC 13</t>
  </si>
  <si>
    <t>APO01.06, DSS05.04, DSS05.07, DSS06.02</t>
  </si>
  <si>
    <t>ISA 62443-3-3:2013 SR 5.2</t>
  </si>
  <si>
    <t>ISO/IEC 27001:2013 A.6.1.2, A.7.1.1, A.7.1.2, A.7.3.1, A.8.2.2, A.8.2.3, A.9.1.1, A.9.1.2, A.9.2.3, A.9.4.1, A.9.4.4, A.9.4.5, A.10.1.1, A.11.1.4, A.11.1.5, A.11.2.1, A.13.1.1, A.13.1.3, A.13.2.1, A.13.2.3, A.13.2.4, A.14.1.2, A.14.1.3</t>
  </si>
  <si>
    <t>CIS CSC 2, 3</t>
  </si>
  <si>
    <t>APO01.06, BAI06.01, DSS06.02</t>
  </si>
  <si>
    <t>ISA 62443-3-3:2013 SR 3.1, SR 3.3, SR 3.4, SR 3.8</t>
  </si>
  <si>
    <t>ISO/IEC 27001:2013 A.12.2.1, A.12.5.1, A.14.1.2, A.14.1.3, A.14.2.4</t>
  </si>
  <si>
    <t>CIS CSC 18, 20</t>
  </si>
  <si>
    <t>BAI07.04</t>
  </si>
  <si>
    <t>ISO/IEC 27001:2013 A.12.1.4</t>
  </si>
  <si>
    <t>BAI03.05</t>
  </si>
  <si>
    <t>ISA 62443-2-1:2009 4.3.4.4.4</t>
  </si>
  <si>
    <t>ISO/IEC 27001:2013 A.11.2.4</t>
  </si>
  <si>
    <t>CIS CSC 3, 9, 11</t>
  </si>
  <si>
    <t>BAI10.01, BAI10.02, BAI10.03, BAI10.05</t>
  </si>
  <si>
    <t>ISA 62443-2-1:2009 4.3.4.3.2, 4.3.4.3.3
ISA 62443-3-3:2013 SR 7.6</t>
  </si>
  <si>
    <t>ISO/IEC 27001:2013 A.12.1.2, A.12.5.1, A.12.6.2, A.14.2.2, A.14.2.3, A.14.2.4</t>
  </si>
  <si>
    <t>CIS CSC 18</t>
  </si>
  <si>
    <t>APO13.01, BAI03.01, BAI03.02, BAI03.03</t>
  </si>
  <si>
    <t>ISA 62443-2-1:2009 4.3.4.3.3</t>
  </si>
  <si>
    <t>ISO/IEC 27001:2013 A.6.1.5, A.14.1.1, A.14.2.1, A.14.2.5</t>
  </si>
  <si>
    <t>CIS CSC 3, 11</t>
  </si>
  <si>
    <t>BAI06.01, BAI01.06</t>
  </si>
  <si>
    <t>CIS CSC 10</t>
  </si>
  <si>
    <t xml:space="preserve">APO13.01, DSS01.01, DSS04.07 </t>
  </si>
  <si>
    <t>ISA 62443-2-1:2009 4.3.4.3.9
ISA 62443-3-3:2013 SR 7.3, SR 7.4</t>
  </si>
  <si>
    <t>ISO/IEC 27001:2013 A.12.3.1, A.17.1.2A.17.1.3, A.18.1.3</t>
  </si>
  <si>
    <t>ISA 62443-2-1:2009 4.3.3.3.1 4.3.3.3.2, 4.3.3.3.3, 4.3.3.3.5, 4.3.3.3.6</t>
  </si>
  <si>
    <t>ISO/IEC 27001:2013 A.11.1.4, A.11.2.1, A.11.2.2, A.11.2.3</t>
  </si>
  <si>
    <t>ISA 62443-2-1:2009 4.3.4.4.4
ISA 62443-3-3:2013 SR 4.2</t>
  </si>
  <si>
    <t>ISO/IEC 27001:2013 A.8.2.3, A.8.3.1, A.8.3.2, A.11.2.7</t>
  </si>
  <si>
    <t>APO11.06, APO12.06, DSS04.05</t>
  </si>
  <si>
    <t>ISA 62443-2-1:2009 4.4.3.1, 4.4.3.2, 4.4.3.3, 4.4.3.4, 4.4.3.5, 4.4.3.6, 4.4.3.7, 4.4.3.8</t>
  </si>
  <si>
    <t>ISO/IEC 27001:2013 A.16.1.6, Clause 9, Clause 10</t>
  </si>
  <si>
    <t>BAI08.04, DSS03.04</t>
  </si>
  <si>
    <t xml:space="preserve">ISO/IEC 27001:2013 A.16.1.6 </t>
  </si>
  <si>
    <t>APO12.06, DSS04.03</t>
  </si>
  <si>
    <t xml:space="preserve">ISA 62443-2-1:2009 4.3.2.5.3, 4.3.4.5.1 </t>
  </si>
  <si>
    <t>ISO/IEC 27001:2013 A.16.1.1, A.17.1.1, A.17.1.2, A.17.1.3</t>
  </si>
  <si>
    <t>CIS CSC 19, 20</t>
  </si>
  <si>
    <t>DSS04.04</t>
  </si>
  <si>
    <t>ISA 62443-2-1:2009 4.3.2.5.7, 4.3.4.5.11
ISA 62443-3-3:2013 SR 3.3</t>
  </si>
  <si>
    <t>ISO/IEC 27001:2013 A.17.1.3</t>
  </si>
  <si>
    <t>CIS CSC 5, 16</t>
  </si>
  <si>
    <t>APO07.01, APO07.02, APO07.03, APO07.04, APO07.05</t>
  </si>
  <si>
    <t>ISA 62443-2-1:2009 4.3.3.2.1, 4.3.3.2.2, 4.3.3.2.3</t>
  </si>
  <si>
    <t xml:space="preserve">ISO/IEC 27001:2013 A.7.1.1, A.7.1.2, A.7.2.1, A.7.2.2, A.7.2.3, A.7.3.1, A.8.1.4 </t>
  </si>
  <si>
    <t>CIS CSC 4, 18, 20</t>
  </si>
  <si>
    <t>BAI03.10, DSS05.01, DSS05.02</t>
  </si>
  <si>
    <t>ISO/IEC 27001:2013 A.12.6.1, A.14.2.3, A.16.1.3, A.18.2.2, A.18.2.3</t>
  </si>
  <si>
    <t>ISA 62443-2-1:2009 4.3.3.3.7</t>
  </si>
  <si>
    <t>ISO/IEC 27001:2013 A.11.1.2, A.11.2.4, A.11.2.5</t>
  </si>
  <si>
    <t>CIS CSC 3, 5</t>
  </si>
  <si>
    <t>ISA 62443-2-1:2009 4.3.3.6.5, 4.3.3.6.6, 4.3.3.6.7, 4.4.4.6.8</t>
  </si>
  <si>
    <t>ISO/IEC 27001:2013 A.11.2.4, A.15.1.1, A.15.2.1</t>
  </si>
  <si>
    <t>CIS CSC 1, 3, 5, 6, 14, 15, 16</t>
  </si>
  <si>
    <t>APO11.04, BAI03.05, DSS05.04, DSS05.07, MEA02.01</t>
  </si>
  <si>
    <t>ISA 62443-2-1:2009 4.3.3.3.9, 4.3.3.5.8, 4.3.4.4.7, 4.4.2.1, 4.4.2.2, 4.4.2.4
ISA 62443-3-3:2013 SR 2.8, SR 2.9, SR 2.10, SR 2.11, SR 2.12</t>
  </si>
  <si>
    <t xml:space="preserve">ISO/IEC 27001:2013 A.12.4.1, A.12.4.2, A.12.4.3, A.12.4.4, A.12.7.1 </t>
  </si>
  <si>
    <t>CIS CSC 8, 13</t>
  </si>
  <si>
    <t xml:space="preserve">APO13.01, DSS05.02, DSS05.06 </t>
  </si>
  <si>
    <t>ISA 62443-3-3:2013 SR 2.3</t>
  </si>
  <si>
    <t>ISO/IEC 27001:2013 A.8.2.2, A.8.2.3, A.8.3.1, A.8.3.3, A.11.2.9</t>
  </si>
  <si>
    <t>CIS CSC 3, 11, 14</t>
  </si>
  <si>
    <t>DSS05.02, DSS05.05, DSS06.06</t>
  </si>
  <si>
    <t>ISA 62443-2-1:2009 4.3.3.5.1, 4.3.3.5.2, 4.3.3.5.3, 4.3.3.5.4, 4.3.3.5.5, 4.3.3.5.6, 4.3.3.5.7, 4.3.3.5.8, 4.3.3.6.1, 4.3.3.6.2, 4.3.3.6.3, 4.3.3.6.4, 4.3.3.6.5, 4.3.3.6.6, 4.3.3.6.7, 4.3.3.6.8, 4.3.3.6.9, 4.3.3.7.1, 4.3.3.7.2, 4.3.3.7.3, 4.3.3.7.4
ISA 62443-3-3:2013 SR 1.1, SR 1.2, SR 1.3, SR 1.4, SR 1.5, SR 1.6, SR 1.7, SR 1.8, SR 1.9, SR 1.10, SR 1.11, SR 1.12, SR 1.13, SR 2.1, SR 2.2, SR 2.3, SR 2.4, SR 2.5, SR 2.6, SR 2.7</t>
  </si>
  <si>
    <t>ISO/IEC 27001:2013 A.9.1.2</t>
  </si>
  <si>
    <t>CIS CSC 8, 12, 15</t>
  </si>
  <si>
    <t>DSS05.02, APO13.01</t>
  </si>
  <si>
    <t>ISA 62443-3-3:2013 SR 3.1, SR 3.5, SR 3.8, SR 4.1, SR 4.3, SR 5.1, SR 5.2, SR 5.3, SR 7.1, SR 7.6</t>
  </si>
  <si>
    <t>ISO/IEC 27001:2013 A.13.1.1, A.13.2.1, A.14.1.3</t>
  </si>
  <si>
    <t>BAI04.01, BAI04.02, BAI04.03, BAI04.04, BAI04.05, DSS01.05</t>
  </si>
  <si>
    <t>ISA 62443-2-1:2009 4.3.2.5.2
ISA 62443-3-3:2013 SR 7.1, SR 7.2</t>
  </si>
  <si>
    <t xml:space="preserve">ISO/IEC 27001:2013 A.17.1.2, A.17.2.1  </t>
  </si>
  <si>
    <t>CIS CSC 1, 4, 6, 12, 13, 15, 16</t>
  </si>
  <si>
    <t>DSS03.01</t>
  </si>
  <si>
    <t>ISA 62443-2-1:2009 4.4.3.3</t>
  </si>
  <si>
    <t>ISO/IEC 27001:2013 A.12.1.1, A.12.1.2, A.13.1.1, A.13.1.2</t>
  </si>
  <si>
    <t>CIS CSC 3, 6, 13, 15</t>
  </si>
  <si>
    <t>DSS05.07</t>
  </si>
  <si>
    <t>ISA 62443-2-1:2009 4.3.4.5.6, 4.3.4.5.7, 4.3.4.5.8
ISA 62443-3-3:2013 SR 2.8, SR 2.9, SR 2.10, SR 2.11, SR 2.12, SR 3.9, SR 6.1, SR 6.2</t>
  </si>
  <si>
    <t>ISO/IEC 27001:2013 A.12.4.1, A.16.1.1, A.16.1.4</t>
  </si>
  <si>
    <t>CIS CSC 1, 3, 4, 5, 6, 7, 8, 11, 12, 13, 14, 15, 16</t>
  </si>
  <si>
    <t>BAI08.02</t>
  </si>
  <si>
    <t>ISA 62443-3-3:2013 SR 6.1</t>
  </si>
  <si>
    <t>ISO/IEC 27001:2013 A.12.4.1, A.16.1.7</t>
  </si>
  <si>
    <t>CIS CSC 4, 6</t>
  </si>
  <si>
    <t>APO12.06, DSS03.01</t>
  </si>
  <si>
    <t>ISO/IEC 27001:2013 A.16.1.4</t>
  </si>
  <si>
    <t>CIS CSC 6, 19</t>
  </si>
  <si>
    <t>ISA 62443-2-1:2009 4.2.3.10</t>
  </si>
  <si>
    <t>CIS CSC 1, 7, 8, 12, 13, 15, 16</t>
  </si>
  <si>
    <t>DSS01.03, DSS03.05, DSS05.07</t>
  </si>
  <si>
    <t>ISA 62443-3-3:2013 SR 6.2</t>
  </si>
  <si>
    <t>DSS01.04, DSS01.05</t>
  </si>
  <si>
    <t>ISA 62443-2-1:2009 4.3.3.3.8</t>
  </si>
  <si>
    <t>ISO/IEC 27001:2013 A.11.1.1, A.11.1.2</t>
  </si>
  <si>
    <t>CIS CSC 5, 7, 14, 16</t>
  </si>
  <si>
    <t>ISO/IEC 27001:2013 A.12.4.1, A.12.4.3</t>
  </si>
  <si>
    <t>CIS CSC 4, 7, 8, 12</t>
  </si>
  <si>
    <t>DSS05.01</t>
  </si>
  <si>
    <t>ISA 62443-2-1:2009 4.3.4.3.8
ISA 62443-3-3:2013 SR 3.2</t>
  </si>
  <si>
    <t>ISO/IEC 27001:2013 A.12.2.1</t>
  </si>
  <si>
    <t>CIS CSC 7, 8</t>
  </si>
  <si>
    <t>ISA 62443-3-3:2013 SR 2.4</t>
  </si>
  <si>
    <t>ISO/IEC 27001:2013 A.12.5.1, A.12.6.2</t>
  </si>
  <si>
    <t>APO07.06, APO10.05</t>
  </si>
  <si>
    <t>ISO/IEC 27001:2013 A.14.2.7, A.15.2.1</t>
  </si>
  <si>
    <t>CIS CSC 1, 2, 3, 5, 9, 12, 13, 15, 16</t>
  </si>
  <si>
    <t>DSS05.02, DSS05.05</t>
  </si>
  <si>
    <t>ISO/IEC 27001:2013 A.12.4.1, A.14.2.7, A.15.2.1</t>
  </si>
  <si>
    <t>CIS CSC 4, 20</t>
  </si>
  <si>
    <t>BAI03.10, DSS05.01</t>
  </si>
  <si>
    <t>ISA 62443-2-1:2009 4.2.3.1, 4.2.3.7</t>
  </si>
  <si>
    <t>CIS CSC 5</t>
  </si>
  <si>
    <t>APO01.02, DSS05.01, DSS06.03</t>
  </si>
  <si>
    <t>ISA 62443-2-1:2009 4.4.3.1</t>
  </si>
  <si>
    <t>DSS06.01, MEA03.03, MEA03.04</t>
  </si>
  <si>
    <t>ISA 62443-2-1:2009 4.4.3.2</t>
  </si>
  <si>
    <t>ISO/IEC 27001:2013 A.18.1.4, A.18.2.2, A.18.2.3</t>
  </si>
  <si>
    <t>APO13.02, DSS05.02</t>
  </si>
  <si>
    <t>ISA 62443-2-1:2009 4.4.3.2
ISA 62443-3-3:2013 SR 3.3</t>
  </si>
  <si>
    <t>ISO/IEC 27001:2013 A.14.2.8</t>
  </si>
  <si>
    <t>APO08.04, APO12.06, DSS02.05</t>
  </si>
  <si>
    <t>ISA 62443-2-1:2009 4.3.4.5.9
ISA 62443-3-3:2013 SR 6.1</t>
  </si>
  <si>
    <t>ISO/IEC 27001:2013 A.16.1.2, A.16.1.3</t>
  </si>
  <si>
    <t>ISA 62443-2-1:2009 4.4.3.4</t>
  </si>
  <si>
    <t>ISO/IEC 27001:2013 A.16.1.6</t>
  </si>
  <si>
    <t>APO12.06, BAI01.10</t>
  </si>
  <si>
    <t>ISA 62443-2-1:2009 4.3.4.5.1</t>
  </si>
  <si>
    <t>ISO/IEC 27001:2013 A.16.1.5</t>
  </si>
  <si>
    <t>EDM03.02, APO01.02, APO12.03</t>
  </si>
  <si>
    <t>ISA 62443-2-1:2009 4.3.4.5.2, 4.3.4.5.3, 4.3.4.5.4</t>
  </si>
  <si>
    <t xml:space="preserve">ISO/IEC 27001:2013 A.6.1.1, A.7.2.2, A.16.1.1 </t>
  </si>
  <si>
    <t>DSS01.03</t>
  </si>
  <si>
    <t xml:space="preserve">ISA 62443-2-1:2009 4.3.4.5.5 </t>
  </si>
  <si>
    <t>ISO/IEC 27001:2013 A.6.1.3, A.16.1.2</t>
  </si>
  <si>
    <t>DSS03.04</t>
  </si>
  <si>
    <t>ISA 62443-2-1:2009 4.3.4.5.2</t>
  </si>
  <si>
    <t>ISO/IEC 27001:2013 A.16.1.2, Clause 7.4, Clause 16.1.2</t>
  </si>
  <si>
    <t>ISA 62443-2-1:2009 4.3.4.5.5</t>
  </si>
  <si>
    <t>ISO/IEC 27001:2013 Clause 7.4</t>
  </si>
  <si>
    <t>BAI08.04</t>
  </si>
  <si>
    <t>CIS CSC 4, 6, 8, 19</t>
  </si>
  <si>
    <t>DSS02.04, DSS02.07</t>
  </si>
  <si>
    <t>ISA 62443-2-1:2009 4.3.4.5.6, 4.3.4.5.7, 4.3.4.5.8
ISA 62443-3-3:2013 SR 6.1</t>
  </si>
  <si>
    <t>ISO/IEC 27001:2013 A.12.4.1, A.12.4.3, A.16.1.5</t>
  </si>
  <si>
    <t>DSS02.02</t>
  </si>
  <si>
    <t>ISA 62443-2-1:2009 4.3.4.5.6, 4.3.4.5.7, 4.3.4.5.8</t>
  </si>
  <si>
    <t>ISO/IEC 27001:2013 A.16.1.4, A.16.1.6</t>
  </si>
  <si>
    <t>APO12.06, DSS03.02, DSS05.07</t>
  </si>
  <si>
    <t>ISA 62443-3-3:2013 SR 2.8, SR 2.9, SR 2.10, SR 2.11, SR 2.12, SR 3.9, SR 6.1</t>
  </si>
  <si>
    <t xml:space="preserve">ISO/IEC 27001:2013 A.16.1.7 </t>
  </si>
  <si>
    <t>ISA 62443-2-1:2009 4.3.4.5.6</t>
  </si>
  <si>
    <t xml:space="preserve">ISO/IEC 27001:2013 A.16.1.4 </t>
  </si>
  <si>
    <t>CIS CSC 4, 19</t>
  </si>
  <si>
    <t>EDM03.02, DSS05.07</t>
  </si>
  <si>
    <t>ISA 62443-2-1:2009 4.3.4.5.6
ISA 62443-3-3:2013 SR 5.1, SR 5.2, SR 5.4</t>
  </si>
  <si>
    <t>ISO/IEC 27001:2013 A.12.2.1, A.16.1.5</t>
  </si>
  <si>
    <t>ISA 62443-2-1:2009 4.3.4.5.6, 4.3.4.5.10</t>
  </si>
  <si>
    <t>BAI01.13</t>
  </si>
  <si>
    <t>ISA 62443-2-1:2009 4.3.4.5.10, 4.4.3.4</t>
  </si>
  <si>
    <t>ISO/IEC 27001:2013 A.16.1.6, Clause 10</t>
  </si>
  <si>
    <t>BAI01.13, DSS04.08</t>
  </si>
  <si>
    <t>APO12.06, DSS02.05, DSS03.04</t>
  </si>
  <si>
    <t>APO12.06, BAI05.07, DSS04.08</t>
  </si>
  <si>
    <t>APO12.06, BAI07.08</t>
  </si>
  <si>
    <t>EDM03.02</t>
  </si>
  <si>
    <t>ISO/IEC 27001:2013 A.6.1.4, Clause 7.4</t>
  </si>
  <si>
    <t>MEA03.02</t>
  </si>
  <si>
    <t>Informative References</t>
  </si>
  <si>
    <t>ISA 62443-2-1:2009 4.2.3.6</t>
  </si>
  <si>
    <t>ISA 62443-2-1:2009 4.3.2.3.3 </t>
  </si>
  <si>
    <t>ISA 62443-2-1:2009 4.3.2.6</t>
  </si>
  <si>
    <t>ISA 62443-2-1:2009 4.3.2.3.3</t>
  </si>
  <si>
    <t>ISA 62443-2-1:2009 4.4.3.7</t>
  </si>
  <si>
    <r>
      <rPr>
        <sz val="10"/>
        <color rgb="FF000000"/>
        <rFont val="Times New Roman"/>
        <family val="1"/>
      </rPr>
      <t xml:space="preserve">ISA 62443-2-1:2009 </t>
    </r>
    <r>
      <rPr>
        <sz val="10"/>
        <color theme="1"/>
        <rFont val="Times New Roman"/>
        <family val="1"/>
      </rPr>
      <t>4.2.3.1, 4.2.3.3, 4.2.3.8, 4.2.3.9, 4.2.3.11, 4.3.2.4.3, 4.3.2.6.3</t>
    </r>
  </si>
  <si>
    <r>
      <rPr>
        <b/>
        <i/>
        <u/>
        <sz val="11"/>
        <color theme="1"/>
        <rFont val="Calibri"/>
        <family val="2"/>
        <scheme val="minor"/>
      </rPr>
      <t>Risk Management Process</t>
    </r>
    <r>
      <rPr>
        <i/>
        <u/>
        <sz val="11"/>
        <color theme="1"/>
        <rFont val="Calibri"/>
        <family val="2"/>
        <scheme val="minor"/>
      </rPr>
      <t xml:space="preserve"> </t>
    </r>
    <r>
      <rPr>
        <sz val="11"/>
        <color theme="1"/>
        <rFont val="Calibri"/>
        <family val="2"/>
        <scheme val="minor"/>
      </rPr>
      <t xml:space="preserve">– The organization adapts its cybersecurity practices based on previous and current cybersecurity activities, including lessons learned and predictive indicators. Through a process of continuous improvement incorporating advanced cybersecurity technologies and practices, the organization actively adapts to a changing threat and technology landscape and responds in a timely and effective manner to evolving, sophisticated threats.
</t>
    </r>
    <r>
      <rPr>
        <b/>
        <i/>
        <u/>
        <sz val="11"/>
        <color theme="1"/>
        <rFont val="Calibri"/>
        <family val="2"/>
        <scheme val="minor"/>
      </rPr>
      <t>Integrated Risk Management Program</t>
    </r>
    <r>
      <rPr>
        <sz val="11"/>
        <color theme="1"/>
        <rFont val="Calibri"/>
        <family val="2"/>
        <scheme val="minor"/>
      </rPr>
      <t xml:space="preserve"> – There is an organization-wide approach to managing cybersecurity risk that uses risk-informed policies, processes, and procedures to address potential cybersecurity events. The relationship between cybersecurity risk and organizational objectives is clearly understood and considered when making decisions. Senior executives monitor cybersecurity risk in the same context as financial risk and other organizational risks. The organizational budget is based on an understanding of the current and predicted risk environment and risk tolerance. Business units implement executive vision and analyze system-level risks in the context of the organizational risk tolerances. Cybersecurity risk management is part of the organizational culture and evolves from an awareness of previous activities and continuous awareness of activities on their systems and networks. The organization can quickly and efficiently account for changes to business/mission objectives in how risk is approached and communicated.
</t>
    </r>
    <r>
      <rPr>
        <b/>
        <i/>
        <u/>
        <sz val="11"/>
        <color theme="1"/>
        <rFont val="Calibri"/>
        <family val="2"/>
        <scheme val="minor"/>
      </rPr>
      <t>External Participation</t>
    </r>
    <r>
      <rPr>
        <i/>
        <u/>
        <sz val="11"/>
        <color theme="1"/>
        <rFont val="Calibri"/>
        <family val="2"/>
        <scheme val="minor"/>
      </rPr>
      <t xml:space="preserve"> </t>
    </r>
    <r>
      <rPr>
        <sz val="11"/>
        <color theme="1"/>
        <rFont val="Calibri"/>
        <family val="2"/>
        <scheme val="minor"/>
      </rPr>
      <t>- The organization understands its role, dependencies, and dependents in the larger ecosystem and contributes to the community’s broader understanding of risks. It receives, generates, and reviews prioritized information that informs continuous analysis of its risks as the threat and technology landscapes evolve. The organization shares that information internally and externally with other collaborators. The organization uses real-time or near real-time information to understand and consistently act upon cyber supply chain risks associated with the products and services it provides and that it uses. Additionally, it communicates proactively, using formal (e.g. agreements) and informal mechanisms to develop and maintain strong supply chain relationships.</t>
    </r>
  </si>
  <si>
    <r>
      <rPr>
        <b/>
        <i/>
        <u/>
        <sz val="11"/>
        <rFont val="Calibri"/>
        <family val="2"/>
        <scheme val="minor"/>
      </rPr>
      <t>Risk Management Process</t>
    </r>
    <r>
      <rPr>
        <sz val="11"/>
        <rFont val="Calibri"/>
        <family val="2"/>
        <scheme val="minor"/>
      </rPr>
      <t xml:space="preserve"> – The organization’s risk management practices are formally approved and expressed as policy. Organizational cybersecurity practices are regularly updated based on the application of risk management processes to changes in business/mission requirements and a changing threat and technology landscape.
</t>
    </r>
    <r>
      <rPr>
        <b/>
        <i/>
        <u/>
        <sz val="11"/>
        <rFont val="Calibri"/>
        <family val="2"/>
        <scheme val="minor"/>
      </rPr>
      <t>Integrated Risk Management Program</t>
    </r>
    <r>
      <rPr>
        <i/>
        <u/>
        <sz val="11"/>
        <rFont val="Calibri"/>
        <family val="2"/>
        <scheme val="minor"/>
      </rPr>
      <t xml:space="preserve"> </t>
    </r>
    <r>
      <rPr>
        <sz val="11"/>
        <rFont val="Calibri"/>
        <family val="2"/>
        <scheme val="minor"/>
      </rPr>
      <t xml:space="preserve">– There is an organization-wide approach to manage cybersecurity risk. Risk-informed policies, processes, and procedures are defined, implemented as intended, and reviewed. Consistent methods are in place to respond effectively to changes in risk. Personnel possess the knowledge and skills to perform their appointed roles and responsibilities. The organization consistently and accurately monitors cybersecurity risk of organizational assets. Senior cybersecurity and non-cybersecurity executives communicate regularly regarding cybersecurity risk. Senior executives ensure consideration of cybersecurity through all lines of operation in the organization.
</t>
    </r>
    <r>
      <rPr>
        <b/>
        <i/>
        <u/>
        <sz val="11"/>
        <rFont val="Calibri"/>
        <family val="2"/>
        <scheme val="minor"/>
      </rPr>
      <t>External Participation</t>
    </r>
    <r>
      <rPr>
        <i/>
        <u/>
        <sz val="11"/>
        <rFont val="Calibri"/>
        <family val="2"/>
        <scheme val="minor"/>
      </rPr>
      <t xml:space="preserve"> </t>
    </r>
    <r>
      <rPr>
        <sz val="11"/>
        <rFont val="Calibri"/>
        <family val="2"/>
        <scheme val="minor"/>
      </rPr>
      <t>- The organization understands its role, dependencies, and dependents in the larger ecosystem and may contribute to the community’s broader understanding of risks. It collaborates with and receives information from other entities regularly that complements internally generated information, and shares information with other entities. The organization is aware of the cyber supply chain risks associated with the products and services it provides and that it uses. Additionally, it usually acts formally upon those risks, including mechanisms such as written agreements to communicate baseline requirements, governance structures (e.g., risk councils), and policy implementation and monitoring.</t>
    </r>
  </si>
  <si>
    <t>Conditional formatting applied</t>
  </si>
  <si>
    <t>See Background Information tab for additional information such as - Intended Benefits, Tab Descriptions, Assumptions, Allowable Customizations, Dashboard Use Cases</t>
  </si>
  <si>
    <t>CSF-ID to CIP
Relationship</t>
  </si>
  <si>
    <t>Compliance Related</t>
  </si>
  <si>
    <t>Cybersecurity Related</t>
  </si>
  <si>
    <t xml:space="preserve">CSF-ID to CIP </t>
  </si>
  <si>
    <t>Relationship</t>
  </si>
  <si>
    <t>The cells are customizable, if you have or prefer different Risk Implementation levels</t>
  </si>
  <si>
    <t>Cells above are customizable</t>
  </si>
  <si>
    <t xml:space="preserve">The additional blank rows are available if you prefer to add additional Relationships to suit your company requirements. NIST Online Informative References contain alternative relationships for consideration. </t>
  </si>
  <si>
    <t>Add alternatnate Risk Descriptions if desired here</t>
  </si>
  <si>
    <t>Short Description - Full Descriptions are in Cells A16:B20</t>
  </si>
  <si>
    <t>Associated CSF-ID practices would satisfy CIP compliance and cybersecurity requirements</t>
  </si>
  <si>
    <t>NIST Cyber Security Framework - https://www.nist.gov/cyberframework (under the "Framework"  section)</t>
  </si>
  <si>
    <t>Implementation Dashboard -  contains the results from the Self-Assessment tab results</t>
  </si>
  <si>
    <t>Assumptions and Restrictions</t>
  </si>
  <si>
    <t>Although not directly CIP compliance related, associated CSF-ID practices provide cybersecurity porgram assurance</t>
  </si>
  <si>
    <t xml:space="preserve">NERC’s Reliability and Security Technical Committee (RSTC) develops reference documents as a resource for the electric utility industry and/or NERC stakeholders regarding a specific topic of interest through its subcommittees and working groups. These documents are intended to reflect industry practices or technical concepts at the time of publication and may be updated upon recommendation by the RSTC or its subgroups to reflect current industry practices if necessary as described in the RSTC Charter. 
Each entity registered in the NERC compliance registry is responsible and accountable for maintaining reliability and compliance with applicable mandatory Reliability Standards. Reference documents are not binding norms or parameters; however, NERC encourages entities to review, validate, adjust, and/or develop a program with the practices described in this reference document. Entities should review this document in detail and in conjunction with evaluations of their internal processes and procedures; these reviews could highlight that appropriate changes are needed; these changes should be done with consideration of system design, configuration, and business practices
</t>
  </si>
  <si>
    <t>Team volunteers also included representation from NERC and NIST</t>
  </si>
  <si>
    <t>All work was reviewedd by RSTC and the Electric Reliability Organization (ERO) Enterprise (i.e., NERC and Regional Entities)</t>
  </si>
  <si>
    <t xml:space="preserve">A trusted and industry vetted mapping of the CIP standards to the NIST CSF satisfies or addresses:
   - Executive Orders for Improvement of Critical Infrastructure Protection
   - Government Accounting Office Report (GAO-19-332) Actions Needed to Address Significant Cybersecurity Risks Facing the Electric Grid
   - FERC Notice of Inquiry CIP Standards Potential Enhancement </t>
  </si>
  <si>
    <t>Prepares for future  compliance issues for the CIP Reliability Standards, data requests, NERC Alerts, Notices of Inquiry, and Critical Infrastructure Improvement directives</t>
  </si>
  <si>
    <r>
      <rPr>
        <b/>
        <sz val="11"/>
        <color theme="1"/>
        <rFont val="Calibri"/>
        <family val="2"/>
        <scheme val="minor"/>
      </rPr>
      <t>Instructions</t>
    </r>
    <r>
      <rPr>
        <sz val="11"/>
        <color theme="1"/>
        <rFont val="Calibri"/>
        <family val="2"/>
        <scheme val="minor"/>
      </rPr>
      <t xml:space="preserve"> - guidance on how to complete a self-assessment and make customizations if desired</t>
    </r>
  </si>
  <si>
    <r>
      <rPr>
        <b/>
        <sz val="11"/>
        <color theme="1"/>
        <rFont val="Calibri"/>
        <family val="2"/>
        <scheme val="minor"/>
      </rPr>
      <t>CIP Reliability Standards</t>
    </r>
    <r>
      <rPr>
        <sz val="11"/>
        <color theme="1"/>
        <rFont val="Calibri"/>
        <family val="2"/>
        <scheme val="minor"/>
      </rPr>
      <t xml:space="preserve"> - contain the Purpose statement and Requirement reference from each of the currently enforceable standards, along with the corresponding Violation Risk Factor</t>
    </r>
  </si>
  <si>
    <r>
      <rPr>
        <b/>
        <sz val="11"/>
        <color theme="1"/>
        <rFont val="Calibri"/>
        <family val="2"/>
        <scheme val="minor"/>
      </rPr>
      <t>Cyber Security Framework</t>
    </r>
    <r>
      <rPr>
        <sz val="11"/>
        <color theme="1"/>
        <rFont val="Calibri"/>
        <family val="2"/>
        <scheme val="minor"/>
      </rPr>
      <t xml:space="preserve"> - contains the Functions, Categories, and Sub-Categories directly from the NIST Cyber Security Framework
   - also contains a column for each of the Informative References included within the CSF associated to each Sub-Category</t>
    </r>
  </si>
  <si>
    <r>
      <rPr>
        <b/>
        <sz val="11"/>
        <color theme="1"/>
        <rFont val="Calibri"/>
        <family val="2"/>
        <scheme val="minor"/>
      </rPr>
      <t xml:space="preserve">Data Validation Values </t>
    </r>
    <r>
      <rPr>
        <sz val="11"/>
        <color theme="1"/>
        <rFont val="Calibri"/>
        <family val="2"/>
        <scheme val="minor"/>
      </rPr>
      <t>- contains "Named References" for the Risk Implementation Tiers used in dynamic formulas used throughout the Workbook
   - This tab also contains the following "customization" options for individual responders if desired:
      &gt;&gt; Implementation Tier: short descriptions can be changed in cells B2 - B5; included short descriptions match the text directly from NIST Framework 
      &gt;&gt; Implementation Tier alternative long description can be made in cells C17:C20; included long description match the text directly from the NIST Framework
      &gt;&gt; Relationship descriptors can be changed from the default by the SWG team in cells B9:B13</t>
    </r>
  </si>
  <si>
    <r>
      <rPr>
        <b/>
        <sz val="11"/>
        <color theme="1"/>
        <rFont val="Calibri"/>
        <family val="2"/>
        <scheme val="minor"/>
      </rPr>
      <t>Pivot Tables</t>
    </r>
    <r>
      <rPr>
        <sz val="11"/>
        <color theme="1"/>
        <rFont val="Calibri"/>
        <family val="2"/>
        <scheme val="minor"/>
      </rPr>
      <t xml:space="preserve"> - for cross-reference purpose; CSF to CIP or CIP to CSF</t>
    </r>
  </si>
  <si>
    <r>
      <t xml:space="preserve">Assumptions: 
- Each Responsible Entity organization will implement its own set of controls satisfying their regulatory and/or security requirements
   </t>
    </r>
    <r>
      <rPr>
        <i/>
        <sz val="11"/>
        <color theme="1"/>
        <rFont val="Calibri"/>
        <family val="2"/>
        <scheme val="minor"/>
      </rPr>
      <t xml:space="preserve">&gt;&gt; Informative References form the NIST CSF are included on the "Cyber Security Framework" are included to help provide practice and/or control guidance
</t>
    </r>
    <r>
      <rPr>
        <sz val="11"/>
        <color theme="1"/>
        <rFont val="Calibri"/>
        <family val="2"/>
        <scheme val="minor"/>
      </rPr>
      <t xml:space="preserve">- There are separate owners for each CIP Reliability Standard requirement and/or Security Control </t>
    </r>
  </si>
  <si>
    <r>
      <t>This spreadsheet is meant to be a "</t>
    </r>
    <r>
      <rPr>
        <b/>
        <sz val="11"/>
        <color theme="1"/>
        <rFont val="Calibri"/>
        <family val="2"/>
        <scheme val="minor"/>
      </rPr>
      <t>Security and Compliance</t>
    </r>
    <r>
      <rPr>
        <sz val="11"/>
        <color theme="1"/>
        <rFont val="Calibri"/>
        <family val="2"/>
        <scheme val="minor"/>
      </rPr>
      <t>" self-assessment tool for CIP Requirement Owners within Responsible Entity organizations.</t>
    </r>
  </si>
  <si>
    <t>Self-Assessment results will be displayed on the "Implementation Dashboard" tab</t>
  </si>
  <si>
    <t>Results are intended to help guide two use cases:
   - Annual budget and prioritization improvement justification
   - Develop a multiyear improvement roadmap</t>
  </si>
  <si>
    <t>NERC CIP Reliability Standards - https://www.nerc.com/pa/Stand/Pages/CIPStandards.aspx (under the "Critical Information Protection" | "Subject to enforcement" sections)</t>
  </si>
  <si>
    <r>
      <rPr>
        <b/>
        <sz val="11"/>
        <color rgb="FFFF0000"/>
        <rFont val="Calibri"/>
        <family val="2"/>
        <scheme val="minor"/>
      </rPr>
      <t>Suggest proceeding in this order</t>
    </r>
    <r>
      <rPr>
        <sz val="11"/>
        <color theme="1"/>
        <rFont val="Calibri"/>
        <family val="2"/>
        <scheme val="minor"/>
      </rPr>
      <t xml:space="preserve">
1. </t>
    </r>
    <r>
      <rPr>
        <b/>
        <sz val="11"/>
        <color theme="1"/>
        <rFont val="Calibri"/>
        <family val="2"/>
        <scheme val="minor"/>
      </rPr>
      <t>Required</t>
    </r>
    <r>
      <rPr>
        <sz val="11"/>
        <color theme="1"/>
        <rFont val="Calibri"/>
        <family val="2"/>
        <scheme val="minor"/>
      </rPr>
      <t xml:space="preserve"> - Read everything in this "Instructions" tab
2. Optional - In the Data Validation Values tab, familiarize yourself with the Implementation Tier Short Descriptions (you may want to print them); customize descriptors in B2:B5 if desired
3. Optional - If you are not intimately familiar with the requirements of the CIP Reliability Standards, review the CIP Standards tab and/or refer to the standards themselves at the link below
4. Optional - If you would like to see how industry security standards map to this effort, use the Cyber Security Framework tab for a number of Informative References
5. </t>
    </r>
    <r>
      <rPr>
        <b/>
        <sz val="11"/>
        <color theme="1"/>
        <rFont val="Calibri"/>
        <family val="2"/>
        <scheme val="minor"/>
      </rPr>
      <t>Required</t>
    </r>
    <r>
      <rPr>
        <sz val="11"/>
        <color theme="1"/>
        <rFont val="Calibri"/>
        <family val="2"/>
        <scheme val="minor"/>
      </rPr>
      <t xml:space="preserve"> - On the Self-Assessment tab, perform a self-assessment by selecting the value in Column I that best describes your current cybersecurity and compliance implementation levels
6. Optional - If you would like to change the provided CSF-ID to CIP relationships on the Self-Assessment tab, select the available option from the associated drop down list
   &gt;&gt; You also have the option to change and/or add additional relationships that better reflect your organizational requirements on the Data Validation Values tab in cells B16:B20
6. </t>
    </r>
    <r>
      <rPr>
        <b/>
        <sz val="11"/>
        <color theme="1"/>
        <rFont val="Calibri"/>
        <family val="2"/>
        <scheme val="minor"/>
      </rPr>
      <t>Required</t>
    </r>
    <r>
      <rPr>
        <sz val="11"/>
        <color theme="1"/>
        <rFont val="Calibri"/>
        <family val="2"/>
        <scheme val="minor"/>
      </rPr>
      <t xml:space="preserve"> - Review results on the Implementation Dashboard tab
   &gt;&gt; Low implementation level scores in column E or I = higher risk
7. Optional -  The Implementation Dashboard tab lists potential use cases for computed results
   &gt;&gt; CIP Violation Risk Factor (VRF) focus – filter on Column D  to identify VRFs with Low average implementation scores in Column E to identify potential compliance improvement opportunities
   &gt;&gt; CIP compliance focus – filter on Column H (CSF-IT to CIP Relationship) for “compliance related” relationships (or an equivalent alternative you may have added) to identify potential  compliance improvement opportunities based on the associated Risk Implementation Tier noted in columns I &amp; J
   &gt;&gt; Cybersecurity focus - filter on Column H (CSF-IT to CIP Relationship) for “cybersecurity related” relationships (or an equivalent alternative you may have added) to identify potential cybersecurity compliance improvement opportunities based on associated Risk Implementation Tier noted in columns I &amp; J</t>
    </r>
  </si>
  <si>
    <t>This Self-Assessment tool and the "Assessing and Reducing Risk Reference Document" were developed by a team of industry volunteers</t>
  </si>
  <si>
    <t>Industry volunteers were members of the NERC sponsored Reliability Security and Technical Committee (RSTC) Security Working Group (SWG)</t>
  </si>
  <si>
    <t>This tool is built-on and a consolidation of the following:
   - NERC CIP Current Enforceable Standards 
   - NIST Cyber Security Framework (CSF), which contains Informative References mapping industry recognized cyber security standards 
   - NIST Online Informative Reference Program (NISTIR 8278 &amp; 8204), which define a standardized format, structure, and catalog of Informative References
   - The team developed corresponding cross-reference and Informative References based on the CIP Reliability Standards mapped to the NIST CSF</t>
  </si>
  <si>
    <t>Provides  guidance to Subject Matter Experts (SME) and/or Practitioners within Responsible Entities</t>
  </si>
  <si>
    <t>Leadership visibility in common business terms, based on NIST CSF Objectives (Categories) and Outcomes (Sub-Categories)</t>
  </si>
  <si>
    <r>
      <rPr>
        <b/>
        <sz val="11"/>
        <color theme="1"/>
        <rFont val="Calibri"/>
        <family val="2"/>
        <scheme val="minor"/>
      </rPr>
      <t xml:space="preserve">Self-Assessment </t>
    </r>
    <r>
      <rPr>
        <sz val="11"/>
        <color theme="1"/>
        <rFont val="Calibri"/>
        <family val="2"/>
        <scheme val="minor"/>
      </rPr>
      <t>- Contains the language from the corresponding CIP Reliability Standard and CSF Objectives &amp; Outcomes, against which SMEs assess their area(s) of responsibility</t>
    </r>
  </si>
  <si>
    <t>Restrictions:
- Each tab in the spreadsheet is comprised of formulas and dynamic references but remain editable to permit customization. However, changes to some fields could lead to unintended results. The key fields designed for user customization are:
   &gt;&gt; Selectable fields in Column H and I on the Self-Assessment tab
   &gt;&gt; Customization fields noted above on the Data Validation Values tab</t>
  </si>
  <si>
    <r>
      <t>See "</t>
    </r>
    <r>
      <rPr>
        <i/>
        <u/>
        <sz val="11"/>
        <color theme="10"/>
        <rFont val="Calibri"/>
        <family val="2"/>
        <scheme val="minor"/>
      </rPr>
      <t>Assessing and Reducing Risk Reference Document</t>
    </r>
    <r>
      <rPr>
        <u/>
        <sz val="11"/>
        <color theme="10"/>
        <rFont val="Calibri"/>
        <family val="2"/>
        <scheme val="minor"/>
      </rPr>
      <t>" located on the Guidelines page at NERC.com. https://www.nerc.com/comm/Pages/Reliability-and-Security-Guidelines.aspx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</si>
</sst>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8">
    <font>
      <sz val="11"/>
      <color theme="1"/>
      <name val="Calibri"/>
      <family val="2"/>
      <scheme val="minor"/>
    </font>
    <font>
      <sz val="10"/>
      <color theme="1"/>
      <name val="Arial"/>
      <family val="2"/>
    </font>
    <font>
      <sz val="10"/>
      <color theme="1"/>
      <name val="Arial"/>
      <family val="2"/>
    </font>
    <font>
      <b/>
      <sz val="10"/>
      <color theme="1"/>
      <name val="Arial"/>
      <family val="2"/>
    </font>
    <font>
      <sz val="10"/>
      <color theme="1"/>
      <name val="Times New Roman"/>
      <family val="1"/>
    </font>
    <font>
      <b/>
      <sz val="11"/>
      <color theme="0"/>
      <name val="Calibri"/>
      <family val="2"/>
      <scheme val="minor"/>
    </font>
    <font>
      <b/>
      <sz val="12"/>
      <color rgb="FFFFFFFF"/>
      <name val="Arial"/>
      <family val="2"/>
    </font>
    <font>
      <b/>
      <sz val="10"/>
      <color rgb="FFFFFFFF"/>
      <name val="Arial"/>
      <family val="2"/>
    </font>
    <font>
      <b/>
      <sz val="11"/>
      <color indexed="63"/>
      <name val="Arial"/>
      <family val="1"/>
      <charset val="204"/>
    </font>
    <font>
      <sz val="12"/>
      <color theme="1"/>
      <name val="Calibri"/>
      <family val="2"/>
      <scheme val="minor"/>
    </font>
    <font>
      <b/>
      <sz val="10"/>
      <color rgb="FFFFFFFF"/>
      <name val="Times New Roman"/>
      <family val="1"/>
    </font>
    <font>
      <b/>
      <sz val="11"/>
      <color theme="1"/>
      <name val="Calibri"/>
      <family val="2"/>
      <scheme val="minor"/>
    </font>
    <font>
      <sz val="11"/>
      <color indexed="8"/>
      <name val="Helvetica Neue"/>
    </font>
    <font>
      <b/>
      <sz val="12"/>
      <color theme="0"/>
      <name val="Calibri"/>
      <family val="2"/>
      <scheme val="minor"/>
    </font>
    <font>
      <b/>
      <sz val="14"/>
      <name val="Times New Roman"/>
      <family val="1"/>
    </font>
    <font>
      <sz val="11"/>
      <color theme="0"/>
      <name val="Calibri"/>
      <family val="2"/>
      <scheme val="minor"/>
    </font>
    <font>
      <b/>
      <sz val="10"/>
      <color theme="0"/>
      <name val="Times New Roman"/>
      <family val="1"/>
    </font>
    <font>
      <b/>
      <u/>
      <sz val="11"/>
      <color theme="0"/>
      <name val="Calibri"/>
      <family val="2"/>
      <scheme val="minor"/>
    </font>
    <font>
      <b/>
      <i/>
      <u/>
      <sz val="11"/>
      <color theme="1"/>
      <name val="Calibri"/>
      <family val="2"/>
      <scheme val="minor"/>
    </font>
    <font>
      <b/>
      <i/>
      <sz val="12"/>
      <color theme="0"/>
      <name val="Calibri"/>
      <family val="2"/>
      <scheme val="minor"/>
    </font>
    <font>
      <b/>
      <sz val="14"/>
      <color rgb="FFFFFFFF"/>
      <name val="Times New Roman"/>
      <family val="1"/>
    </font>
    <font>
      <b/>
      <i/>
      <sz val="10"/>
      <color rgb="FFFFFFFF"/>
      <name val="Times New Roman"/>
      <family val="1"/>
    </font>
    <font>
      <b/>
      <sz val="10"/>
      <color theme="1"/>
      <name val="Times New Roman"/>
      <family val="1"/>
    </font>
    <font>
      <sz val="12"/>
      <color theme="1"/>
      <name val="Times New Roman"/>
      <family val="1"/>
    </font>
    <font>
      <b/>
      <i/>
      <sz val="14"/>
      <color theme="1"/>
      <name val="Times New Roman"/>
      <family val="1"/>
    </font>
    <font>
      <b/>
      <sz val="10"/>
      <name val="Times New Roman"/>
      <family val="1"/>
    </font>
    <font>
      <sz val="11"/>
      <name val="Calibri"/>
      <family val="2"/>
      <scheme val="minor"/>
    </font>
    <font>
      <sz val="11"/>
      <color theme="1"/>
      <name val="Calibri"/>
      <family val="2"/>
      <scheme val="minor"/>
    </font>
    <font>
      <b/>
      <sz val="11"/>
      <name val="Calibri"/>
      <family val="2"/>
      <scheme val="minor"/>
    </font>
    <font>
      <u/>
      <sz val="11"/>
      <color theme="10"/>
      <name val="Calibri"/>
      <family val="2"/>
      <scheme val="minor"/>
    </font>
    <font>
      <b/>
      <sz val="13"/>
      <color theme="0"/>
      <name val="Times New Roman"/>
      <family val="1"/>
    </font>
    <font>
      <b/>
      <i/>
      <sz val="14"/>
      <color theme="0"/>
      <name val="Times New Roman"/>
      <family val="1"/>
    </font>
    <font>
      <b/>
      <i/>
      <sz val="11"/>
      <color theme="0"/>
      <name val="Calibri"/>
      <family val="2"/>
      <scheme val="minor"/>
    </font>
    <font>
      <sz val="8"/>
      <name val="Calibri"/>
      <family val="2"/>
      <scheme val="minor"/>
    </font>
    <font>
      <i/>
      <sz val="12"/>
      <color theme="1"/>
      <name val="Calibri"/>
      <family val="2"/>
      <scheme val="minor"/>
    </font>
    <font>
      <sz val="10"/>
      <color rgb="FF000000"/>
      <name val="Times New Roman"/>
      <family val="1"/>
    </font>
    <font>
      <i/>
      <sz val="10"/>
      <name val="Times New Roman"/>
      <family val="1"/>
    </font>
    <font>
      <b/>
      <i/>
      <sz val="10"/>
      <name val="Times New Roman"/>
      <family val="1"/>
    </font>
    <font>
      <sz val="11"/>
      <color rgb="FFFF0000"/>
      <name val="Calibri"/>
      <family val="2"/>
      <scheme val="minor"/>
    </font>
    <font>
      <b/>
      <sz val="11"/>
      <color rgb="FFFF0000"/>
      <name val="Calibri"/>
      <family val="2"/>
      <scheme val="minor"/>
    </font>
    <font>
      <i/>
      <u/>
      <sz val="11"/>
      <color theme="1"/>
      <name val="Calibri"/>
      <family val="2"/>
      <scheme val="minor"/>
    </font>
    <font>
      <b/>
      <i/>
      <u/>
      <sz val="11"/>
      <name val="Calibri"/>
      <family val="2"/>
      <scheme val="minor"/>
    </font>
    <font>
      <i/>
      <u/>
      <sz val="11"/>
      <name val="Calibri"/>
      <family val="2"/>
      <scheme val="minor"/>
    </font>
    <font>
      <b/>
      <i/>
      <sz val="11"/>
      <color rgb="FFFF0000"/>
      <name val="Calibri"/>
      <family val="2"/>
      <scheme val="minor"/>
    </font>
    <font>
      <i/>
      <sz val="11"/>
      <color rgb="FFFF0000"/>
      <name val="Calibri"/>
      <family val="2"/>
      <scheme val="minor"/>
    </font>
    <font>
      <i/>
      <sz val="11"/>
      <color theme="1"/>
      <name val="Calibri"/>
      <family val="2"/>
      <scheme val="minor"/>
    </font>
    <font>
      <b/>
      <sz val="12"/>
      <color theme="1"/>
      <name val="Calibri"/>
      <family val="2"/>
      <scheme val="minor"/>
    </font>
    <font>
      <i/>
      <u/>
      <sz val="11"/>
      <color theme="10"/>
      <name val="Calibri"/>
      <family val="2"/>
      <scheme val="minor"/>
    </font>
  </fonts>
  <fills count="24">
    <fill>
      <patternFill patternType="none"/>
    </fill>
    <fill>
      <patternFill patternType="gray125"/>
    </fill>
    <fill>
      <patternFill patternType="solid">
        <fgColor rgb="FFC27B13"/>
        <bgColor indexed="64"/>
      </patternFill>
    </fill>
    <fill>
      <patternFill patternType="solid">
        <fgColor rgb="FF8A2003"/>
        <bgColor indexed="64"/>
      </patternFill>
    </fill>
    <fill>
      <patternFill patternType="solid">
        <fgColor rgb="FFFFFFFF"/>
        <bgColor indexed="64"/>
      </patternFill>
    </fill>
    <fill>
      <patternFill patternType="solid">
        <fgColor theme="4" tint="0.59996337778862885"/>
        <bgColor indexed="64"/>
      </patternFill>
    </fill>
    <fill>
      <patternFill patternType="solid">
        <fgColor theme="0"/>
        <bgColor indexed="64"/>
      </patternFill>
    </fill>
    <fill>
      <patternFill patternType="solid">
        <fgColor rgb="FFDEECC6"/>
        <bgColor indexed="64"/>
      </patternFill>
    </fill>
    <fill>
      <patternFill patternType="solid">
        <fgColor rgb="FF005287"/>
        <bgColor indexed="64"/>
      </patternFill>
    </fill>
    <fill>
      <patternFill patternType="solid">
        <fgColor rgb="FFC2DD90"/>
        <bgColor indexed="64"/>
      </patternFill>
    </fill>
    <fill>
      <patternFill patternType="solid">
        <fgColor rgb="FF0070C0"/>
        <bgColor indexed="64"/>
      </patternFill>
    </fill>
    <fill>
      <patternFill patternType="solid">
        <fgColor rgb="FF7030A0"/>
        <bgColor indexed="64"/>
      </patternFill>
    </fill>
    <fill>
      <patternFill patternType="solid">
        <fgColor rgb="FFFF0000"/>
        <bgColor indexed="64"/>
      </patternFill>
    </fill>
    <fill>
      <patternFill patternType="solid">
        <fgColor rgb="FF00B050"/>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theme="3"/>
        <bgColor indexed="64"/>
      </patternFill>
    </fill>
    <fill>
      <patternFill patternType="solid">
        <fgColor rgb="FFC24D00"/>
        <bgColor indexed="64"/>
      </patternFill>
    </fill>
    <fill>
      <patternFill patternType="solid">
        <fgColor rgb="FFFFFF00"/>
        <bgColor indexed="64"/>
      </patternFill>
    </fill>
    <fill>
      <patternFill patternType="solid">
        <fgColor rgb="FFFFFFCC"/>
      </patternFill>
    </fill>
    <fill>
      <patternFill patternType="solid">
        <fgColor rgb="FFE26B0A"/>
        <bgColor indexed="64"/>
      </patternFill>
    </fill>
    <fill>
      <patternFill patternType="solid">
        <fgColor theme="9" tint="0.39997558519241921"/>
        <bgColor indexed="65"/>
      </patternFill>
    </fill>
    <fill>
      <patternFill patternType="solid">
        <fgColor theme="6" tint="-0.249977111117893"/>
        <bgColor indexed="64"/>
      </patternFill>
    </fill>
    <fill>
      <patternFill patternType="solid">
        <fgColor theme="6"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rgb="FF2455A6"/>
      </top>
      <bottom style="thin">
        <color rgb="FF2455A6"/>
      </bottom>
      <diagonal/>
    </border>
    <border>
      <left style="medium">
        <color auto="1"/>
      </left>
      <right style="medium">
        <color auto="1"/>
      </right>
      <top/>
      <bottom/>
      <diagonal/>
    </border>
    <border>
      <left style="medium">
        <color auto="1"/>
      </left>
      <right/>
      <top/>
      <bottom/>
      <diagonal/>
    </border>
    <border>
      <left style="medium">
        <color auto="1"/>
      </left>
      <right style="medium">
        <color indexed="64"/>
      </right>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auto="1"/>
      </bottom>
      <diagonal/>
    </border>
    <border>
      <left/>
      <right style="medium">
        <color indexed="64"/>
      </right>
      <top/>
      <bottom style="medium">
        <color auto="1"/>
      </bottom>
      <diagonal/>
    </border>
    <border>
      <left/>
      <right style="medium">
        <color auto="1"/>
      </right>
      <top/>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right/>
      <top style="medium">
        <color auto="1"/>
      </top>
      <bottom/>
      <diagonal/>
    </border>
    <border>
      <left style="thin">
        <color indexed="64"/>
      </left>
      <right style="thin">
        <color indexed="64"/>
      </right>
      <top/>
      <bottom/>
      <diagonal/>
    </border>
    <border>
      <left/>
      <right style="thin">
        <color indexed="64"/>
      </right>
      <top/>
      <bottom style="thin">
        <color indexed="64"/>
      </bottom>
      <diagonal/>
    </border>
    <border>
      <left style="medium">
        <color auto="1"/>
      </left>
      <right style="medium">
        <color auto="1"/>
      </right>
      <top style="medium">
        <color auto="1"/>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auto="1"/>
      </bottom>
      <diagonal/>
    </border>
    <border>
      <left/>
      <right/>
      <top/>
      <bottom style="medium">
        <color indexed="64"/>
      </bottom>
      <diagonal/>
    </border>
    <border>
      <left style="medium">
        <color auto="1"/>
      </left>
      <right/>
      <top/>
      <bottom style="medium">
        <color auto="1"/>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auto="1"/>
      </top>
      <bottom/>
      <diagonal/>
    </border>
    <border>
      <left style="medium">
        <color indexed="64"/>
      </left>
      <right style="thin">
        <color indexed="64"/>
      </right>
      <top/>
      <bottom style="thin">
        <color indexed="64"/>
      </bottom>
      <diagonal/>
    </border>
    <border>
      <left style="medium">
        <color indexed="64"/>
      </left>
      <right style="thin">
        <color indexed="64"/>
      </right>
      <top style="medium">
        <color auto="1"/>
      </top>
      <bottom style="medium">
        <color auto="1"/>
      </bottom>
      <diagonal/>
    </border>
    <border>
      <left style="medium">
        <color auto="1"/>
      </left>
      <right style="medium">
        <color indexed="64"/>
      </right>
      <top style="medium">
        <color auto="1"/>
      </top>
      <bottom style="medium">
        <color auto="1"/>
      </bottom>
      <diagonal/>
    </border>
    <border>
      <left/>
      <right style="medium">
        <color auto="1"/>
      </right>
      <top style="medium">
        <color auto="1"/>
      </top>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auto="1"/>
      </top>
      <bottom style="medium">
        <color auto="1"/>
      </bottom>
      <diagonal/>
    </border>
    <border>
      <left style="thin">
        <color indexed="64"/>
      </left>
      <right/>
      <top/>
      <bottom style="medium">
        <color auto="1"/>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auto="1"/>
      </left>
      <right/>
      <top style="thin">
        <color indexed="64"/>
      </top>
      <bottom style="thin">
        <color indexed="64"/>
      </bottom>
      <diagonal/>
    </border>
  </borders>
  <cellStyleXfs count="30">
    <xf numFmtId="0" fontId="0" fillId="0" borderId="0"/>
    <xf numFmtId="0" fontId="2" fillId="0" borderId="0"/>
    <xf numFmtId="0" fontId="6" fillId="8" borderId="0"/>
    <xf numFmtId="0" fontId="2" fillId="7" borderId="0"/>
    <xf numFmtId="0" fontId="7" fillId="8" borderId="0"/>
    <xf numFmtId="0" fontId="7" fillId="8" borderId="1">
      <alignment horizontal="center" vertical="center" wrapText="1"/>
    </xf>
    <xf numFmtId="0" fontId="2" fillId="4" borderId="1"/>
    <xf numFmtId="0" fontId="3" fillId="7" borderId="0"/>
    <xf numFmtId="0" fontId="7" fillId="3" borderId="1">
      <alignment horizontal="center" vertical="center" wrapText="1"/>
    </xf>
    <xf numFmtId="0" fontId="7" fillId="2" borderId="1">
      <alignment horizontal="center" vertical="center" wrapText="1"/>
    </xf>
    <xf numFmtId="0" fontId="7" fillId="8" borderId="1">
      <alignment horizontal="left" vertical="center"/>
    </xf>
    <xf numFmtId="0" fontId="2" fillId="9" borderId="1"/>
    <xf numFmtId="0" fontId="2" fillId="5" borderId="1"/>
    <xf numFmtId="11" fontId="2" fillId="4" borderId="1">
      <alignment horizontal="center"/>
    </xf>
    <xf numFmtId="0" fontId="8" fillId="4" borderId="3">
      <alignment horizontal="left" vertical="top" wrapText="1"/>
    </xf>
    <xf numFmtId="0" fontId="2" fillId="6" borderId="0"/>
    <xf numFmtId="0" fontId="9" fillId="0" borderId="0"/>
    <xf numFmtId="0" fontId="1" fillId="0" borderId="0"/>
    <xf numFmtId="0" fontId="12" fillId="0" borderId="0" applyNumberFormat="0" applyFill="0" applyBorder="0" applyProtection="0">
      <alignment vertical="top"/>
    </xf>
    <xf numFmtId="0" fontId="1" fillId="0" borderId="0"/>
    <xf numFmtId="0" fontId="1" fillId="0" borderId="0"/>
    <xf numFmtId="0" fontId="1" fillId="7" borderId="0"/>
    <xf numFmtId="0" fontId="1" fillId="4" borderId="1"/>
    <xf numFmtId="0" fontId="1" fillId="9" borderId="1"/>
    <xf numFmtId="0" fontId="1" fillId="5" borderId="1"/>
    <xf numFmtId="11" fontId="1" fillId="4" borderId="1">
      <alignment horizontal="center"/>
    </xf>
    <xf numFmtId="0" fontId="1" fillId="6" borderId="0"/>
    <xf numFmtId="0" fontId="27" fillId="19" borderId="33" applyNumberFormat="0" applyFont="0" applyAlignment="0" applyProtection="0"/>
    <xf numFmtId="0" fontId="29" fillId="0" borderId="0" applyNumberFormat="0" applyFill="0" applyBorder="0" applyAlignment="0" applyProtection="0"/>
    <xf numFmtId="0" fontId="27" fillId="21" borderId="0" applyNumberFormat="0" applyBorder="0" applyAlignment="0" applyProtection="0"/>
  </cellStyleXfs>
  <cellXfs count="245">
    <xf numFmtId="0" fontId="0" fillId="0" borderId="0" xfId="0"/>
    <xf numFmtId="0" fontId="13" fillId="16" borderId="1" xfId="0" applyFont="1" applyFill="1" applyBorder="1" applyAlignment="1">
      <alignment horizontal="center" vertical="center"/>
    </xf>
    <xf numFmtId="0" fontId="0" fillId="0" borderId="0" xfId="0" applyAlignment="1">
      <alignment vertical="center"/>
    </xf>
    <xf numFmtId="0" fontId="0" fillId="0" borderId="0" xfId="0"/>
    <xf numFmtId="0" fontId="5" fillId="14" borderId="0" xfId="0" applyFont="1" applyFill="1"/>
    <xf numFmtId="0" fontId="0" fillId="0" borderId="0" xfId="0" applyAlignment="1">
      <alignment horizontal="center" vertical="center"/>
    </xf>
    <xf numFmtId="0" fontId="0" fillId="0" borderId="0" xfId="0" applyAlignment="1">
      <alignment wrapText="1"/>
    </xf>
    <xf numFmtId="0" fontId="0" fillId="0" borderId="1" xfId="0" applyBorder="1" applyAlignment="1" applyProtection="1">
      <alignment wrapText="1"/>
      <protection locked="0"/>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8" xfId="0" applyFont="1" applyBorder="1" applyAlignment="1">
      <alignment horizontal="left" vertical="top" wrapText="1"/>
    </xf>
    <xf numFmtId="0" fontId="22" fillId="0" borderId="29" xfId="0" applyFont="1" applyBorder="1" applyAlignment="1">
      <alignment horizontal="left" vertical="top" wrapText="1"/>
    </xf>
    <xf numFmtId="0" fontId="22" fillId="0" borderId="28" xfId="0" applyFont="1" applyBorder="1" applyAlignment="1">
      <alignment horizontal="left" vertical="center" wrapText="1"/>
    </xf>
    <xf numFmtId="0" fontId="22" fillId="0" borderId="29" xfId="0" applyFont="1" applyBorder="1" applyAlignment="1">
      <alignment horizontal="left" vertical="center" wrapText="1"/>
    </xf>
    <xf numFmtId="0" fontId="24" fillId="0" borderId="0" xfId="0" applyFont="1" applyAlignment="1">
      <alignment horizontal="right" vertical="center" wrapText="1"/>
    </xf>
    <xf numFmtId="0" fontId="26" fillId="0" borderId="1" xfId="0" applyFont="1" applyBorder="1" applyAlignment="1">
      <alignment wrapText="1"/>
    </xf>
    <xf numFmtId="0" fontId="0" fillId="0" borderId="1" xfId="0" applyBorder="1" applyAlignment="1">
      <alignment wrapText="1"/>
    </xf>
    <xf numFmtId="0" fontId="26" fillId="0" borderId="12" xfId="0" applyFont="1" applyBorder="1" applyAlignment="1">
      <alignment vertical="top" wrapText="1"/>
    </xf>
    <xf numFmtId="0" fontId="26" fillId="0" borderId="1" xfId="0" applyFont="1" applyBorder="1" applyAlignment="1">
      <alignment vertical="top" wrapText="1"/>
    </xf>
    <xf numFmtId="0" fontId="26" fillId="0" borderId="1" xfId="27" applyFont="1" applyFill="1" applyBorder="1" applyAlignment="1">
      <alignment vertical="top" wrapText="1"/>
    </xf>
    <xf numFmtId="0" fontId="25" fillId="0" borderId="29" xfId="0" applyFont="1" applyFill="1" applyBorder="1" applyAlignment="1">
      <alignment horizontal="center" vertical="center" wrapText="1"/>
    </xf>
    <xf numFmtId="0" fontId="26" fillId="0" borderId="0" xfId="0" applyFont="1"/>
    <xf numFmtId="0" fontId="16" fillId="17" borderId="7" xfId="0" applyFont="1" applyFill="1" applyBorder="1" applyAlignment="1" applyProtection="1">
      <alignment horizontal="center" vertical="center" wrapText="1"/>
    </xf>
    <xf numFmtId="0" fontId="16" fillId="17" borderId="2" xfId="0" applyFont="1" applyFill="1" applyBorder="1" applyAlignment="1" applyProtection="1">
      <alignment horizontal="center" wrapText="1"/>
    </xf>
    <xf numFmtId="0" fontId="13" fillId="16" borderId="1" xfId="0" applyFont="1" applyFill="1" applyBorder="1" applyAlignment="1" applyProtection="1">
      <alignment horizontal="center" vertical="center"/>
    </xf>
    <xf numFmtId="0" fontId="16" fillId="17" borderId="2" xfId="0" applyFont="1" applyFill="1" applyBorder="1" applyAlignment="1" applyProtection="1">
      <alignment horizontal="center" wrapText="1"/>
      <protection locked="0"/>
    </xf>
    <xf numFmtId="0" fontId="19" fillId="16" borderId="2" xfId="0" applyFont="1" applyFill="1" applyBorder="1" applyAlignment="1" applyProtection="1">
      <alignment horizontal="center" vertical="center"/>
      <protection locked="0"/>
    </xf>
    <xf numFmtId="0" fontId="5" fillId="14" borderId="0" xfId="0" applyFont="1" applyFill="1" applyAlignment="1">
      <alignment horizontal="center" vertical="center"/>
    </xf>
    <xf numFmtId="0" fontId="0" fillId="0" borderId="12" xfId="0" applyBorder="1" applyAlignment="1">
      <alignment horizontal="center" vertical="center"/>
    </xf>
    <xf numFmtId="0" fontId="26" fillId="0" borderId="1" xfId="0" applyFont="1" applyBorder="1" applyAlignment="1">
      <alignment horizontal="center" vertical="center"/>
    </xf>
    <xf numFmtId="0" fontId="16" fillId="17" borderId="2"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protection hidden="1"/>
    </xf>
    <xf numFmtId="0" fontId="0" fillId="0" borderId="0" xfId="0" applyAlignment="1">
      <alignment horizontal="left"/>
    </xf>
    <xf numFmtId="0" fontId="0" fillId="0" borderId="0" xfId="0" applyAlignment="1">
      <alignment horizontal="left" indent="1"/>
    </xf>
    <xf numFmtId="0" fontId="0" fillId="0" borderId="0" xfId="0" applyAlignment="1">
      <alignment horizontal="center" vertical="center"/>
    </xf>
    <xf numFmtId="0" fontId="0" fillId="0" borderId="0" xfId="0" applyFont="1"/>
    <xf numFmtId="0" fontId="0" fillId="0" borderId="0" xfId="0" applyAlignment="1">
      <alignment horizontal="left" vertical="center" wrapText="1"/>
    </xf>
    <xf numFmtId="0" fontId="11" fillId="20" borderId="1" xfId="0" applyFont="1" applyFill="1" applyBorder="1" applyAlignment="1">
      <alignment horizontal="center" vertical="center"/>
    </xf>
    <xf numFmtId="0" fontId="5" fillId="16" borderId="1" xfId="0" applyFont="1" applyFill="1" applyBorder="1" applyAlignment="1">
      <alignment horizontal="center" vertical="center" wrapText="1"/>
    </xf>
    <xf numFmtId="0" fontId="11" fillId="20" borderId="1" xfId="0" applyFont="1" applyFill="1" applyBorder="1" applyAlignment="1">
      <alignment horizontal="center" vertical="center" wrapText="1"/>
    </xf>
    <xf numFmtId="0" fontId="30" fillId="16" borderId="4" xfId="0" applyFont="1" applyFill="1" applyBorder="1" applyAlignment="1">
      <alignment horizontal="center" vertical="center" wrapText="1"/>
    </xf>
    <xf numFmtId="0" fontId="31" fillId="16" borderId="4" xfId="0" applyFont="1" applyFill="1" applyBorder="1" applyAlignment="1" applyProtection="1">
      <alignment horizontal="center" vertical="center" wrapText="1"/>
      <protection locked="0"/>
    </xf>
    <xf numFmtId="0" fontId="0" fillId="0" borderId="0" xfId="0" applyAlignment="1">
      <alignment horizontal="center"/>
    </xf>
    <xf numFmtId="0" fontId="0" fillId="0" borderId="0" xfId="0" applyAlignment="1">
      <alignment horizontal="left" vertical="center" wrapText="1"/>
    </xf>
    <xf numFmtId="0" fontId="26" fillId="0" borderId="1" xfId="28" applyFont="1" applyBorder="1" applyAlignment="1">
      <alignment horizontal="center" vertical="center"/>
    </xf>
    <xf numFmtId="0" fontId="0" fillId="0" borderId="1" xfId="0" applyFill="1" applyBorder="1" applyAlignment="1">
      <alignment horizontal="center" vertical="center"/>
    </xf>
    <xf numFmtId="0" fontId="4" fillId="0" borderId="22" xfId="0" applyFont="1" applyBorder="1" applyAlignment="1">
      <alignment vertical="center" wrapText="1"/>
    </xf>
    <xf numFmtId="0" fontId="20" fillId="16" borderId="2" xfId="0" applyFont="1" applyFill="1" applyBorder="1" applyAlignment="1">
      <alignment horizontal="center" vertical="center" wrapText="1"/>
    </xf>
    <xf numFmtId="0" fontId="14" fillId="16" borderId="2" xfId="0" applyFont="1" applyFill="1" applyBorder="1" applyAlignment="1">
      <alignment horizontal="center" vertical="center" wrapText="1"/>
    </xf>
    <xf numFmtId="0" fontId="21" fillId="16" borderId="2" xfId="0" applyFont="1" applyFill="1" applyBorder="1" applyAlignment="1">
      <alignment horizontal="center" vertical="center" wrapText="1"/>
    </xf>
    <xf numFmtId="0" fontId="10" fillId="16" borderId="2" xfId="0" applyFont="1" applyFill="1" applyBorder="1" applyAlignment="1">
      <alignment vertical="center" wrapText="1"/>
    </xf>
    <xf numFmtId="0" fontId="21" fillId="16" borderId="11" xfId="0" applyFont="1" applyFill="1" applyBorder="1" applyAlignment="1">
      <alignment horizontal="center" vertical="center" wrapText="1"/>
    </xf>
    <xf numFmtId="0" fontId="20" fillId="16" borderId="12" xfId="0" applyFont="1" applyFill="1" applyBorder="1" applyAlignment="1">
      <alignment horizontal="center" vertical="center" wrapText="1"/>
    </xf>
    <xf numFmtId="0" fontId="14" fillId="16" borderId="14" xfId="0" applyFont="1" applyFill="1" applyBorder="1" applyAlignment="1">
      <alignment horizontal="center" vertical="center" wrapText="1"/>
    </xf>
    <xf numFmtId="0" fontId="20" fillId="16" borderId="8" xfId="0" applyFont="1" applyFill="1" applyBorder="1" applyAlignment="1">
      <alignment horizontal="center" vertical="center" wrapText="1"/>
    </xf>
    <xf numFmtId="49" fontId="0" fillId="0" borderId="0" xfId="0" applyNumberFormat="1"/>
    <xf numFmtId="49" fontId="5" fillId="16" borderId="0" xfId="0" applyNumberFormat="1" applyFont="1" applyFill="1"/>
    <xf numFmtId="49" fontId="0" fillId="0" borderId="0" xfId="0" applyNumberFormat="1" applyAlignment="1">
      <alignment wrapText="1"/>
    </xf>
    <xf numFmtId="0" fontId="37" fillId="22" borderId="0" xfId="0" applyFont="1" applyFill="1" applyAlignment="1">
      <alignment horizontal="center" vertical="center" wrapText="1"/>
    </xf>
    <xf numFmtId="0" fontId="20" fillId="16" borderId="37" xfId="0" applyFont="1" applyFill="1" applyBorder="1" applyAlignment="1">
      <alignment horizontal="center" vertical="center" wrapText="1"/>
    </xf>
    <xf numFmtId="0" fontId="4" fillId="0" borderId="34" xfId="0" applyFont="1" applyBorder="1" applyAlignment="1">
      <alignment vertical="center" wrapText="1"/>
    </xf>
    <xf numFmtId="0" fontId="4" fillId="0" borderId="38" xfId="0" applyFont="1" applyBorder="1" applyAlignment="1">
      <alignment vertical="center" wrapText="1"/>
    </xf>
    <xf numFmtId="0" fontId="4" fillId="0" borderId="39" xfId="0" applyFont="1" applyBorder="1" applyAlignment="1">
      <alignment vertical="center" wrapText="1"/>
    </xf>
    <xf numFmtId="0" fontId="4" fillId="0" borderId="40" xfId="0" applyFont="1" applyBorder="1" applyAlignment="1">
      <alignment vertical="center" wrapText="1"/>
    </xf>
    <xf numFmtId="0" fontId="4" fillId="0" borderId="41" xfId="0" applyFont="1" applyBorder="1" applyAlignment="1">
      <alignment vertical="center" wrapText="1"/>
    </xf>
    <xf numFmtId="0" fontId="4" fillId="0" borderId="35" xfId="0" applyFont="1" applyBorder="1" applyAlignment="1">
      <alignment vertical="center" wrapText="1"/>
    </xf>
    <xf numFmtId="0" fontId="4" fillId="0" borderId="0" xfId="0" applyFont="1" applyBorder="1" applyAlignment="1">
      <alignment vertical="center" wrapText="1"/>
    </xf>
    <xf numFmtId="0" fontId="4" fillId="0" borderId="41" xfId="0" applyFont="1" applyBorder="1" applyAlignment="1">
      <alignment wrapText="1"/>
    </xf>
    <xf numFmtId="0" fontId="4" fillId="0" borderId="42" xfId="0" applyFont="1" applyBorder="1" applyAlignment="1">
      <alignment vertical="center" wrapText="1"/>
    </xf>
    <xf numFmtId="0" fontId="4" fillId="0" borderId="13" xfId="0" applyFont="1" applyBorder="1" applyAlignment="1">
      <alignment vertical="center" wrapText="1"/>
    </xf>
    <xf numFmtId="0" fontId="4" fillId="0" borderId="36" xfId="0" applyFont="1" applyBorder="1" applyAlignment="1">
      <alignment horizontal="left" vertical="top" wrapText="1"/>
    </xf>
    <xf numFmtId="0" fontId="4" fillId="0" borderId="36"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0" borderId="7" xfId="0" applyFont="1" applyBorder="1" applyAlignment="1">
      <alignment vertical="center" wrapText="1"/>
    </xf>
    <xf numFmtId="0" fontId="4" fillId="0" borderId="12" xfId="0" applyFont="1" applyBorder="1" applyAlignment="1">
      <alignment horizontal="center" vertical="center" wrapText="1"/>
    </xf>
    <xf numFmtId="0" fontId="4" fillId="0" borderId="12" xfId="0" applyFont="1" applyBorder="1" applyAlignment="1">
      <alignment vertical="center" wrapText="1"/>
    </xf>
    <xf numFmtId="0" fontId="4" fillId="0" borderId="8" xfId="0" applyFont="1" applyBorder="1" applyAlignment="1">
      <alignment vertical="center" wrapText="1"/>
    </xf>
    <xf numFmtId="0" fontId="4" fillId="0" borderId="7" xfId="0" applyFont="1" applyBorder="1" applyAlignment="1">
      <alignment vertical="top" wrapText="1"/>
    </xf>
    <xf numFmtId="0" fontId="4" fillId="0" borderId="12" xfId="0" applyFont="1" applyBorder="1" applyAlignment="1">
      <alignment vertical="top" wrapText="1"/>
    </xf>
    <xf numFmtId="0" fontId="37" fillId="22" borderId="0" xfId="0" applyFont="1" applyFill="1" applyBorder="1" applyAlignment="1">
      <alignment horizontal="center" vertical="center" wrapText="1"/>
    </xf>
    <xf numFmtId="0" fontId="35" fillId="0" borderId="1" xfId="0" applyFont="1" applyBorder="1" applyAlignment="1">
      <alignment vertical="center" wrapText="1"/>
    </xf>
    <xf numFmtId="0" fontId="4" fillId="0" borderId="1" xfId="0" applyFont="1" applyBorder="1" applyAlignment="1">
      <alignment horizontal="left" vertical="center" wrapText="1"/>
    </xf>
    <xf numFmtId="0" fontId="4" fillId="0" borderId="7" xfId="0" applyFont="1" applyBorder="1" applyAlignment="1">
      <alignment horizontal="center" vertical="center" wrapText="1"/>
    </xf>
    <xf numFmtId="0" fontId="35" fillId="0" borderId="12" xfId="0" applyFont="1" applyBorder="1" applyAlignment="1">
      <alignment vertical="center" wrapText="1"/>
    </xf>
    <xf numFmtId="0" fontId="35" fillId="0" borderId="7" xfId="0" applyFont="1" applyBorder="1" applyAlignment="1">
      <alignment vertical="center" wrapText="1"/>
    </xf>
    <xf numFmtId="0" fontId="4" fillId="0" borderId="12" xfId="0" applyFont="1" applyBorder="1" applyAlignment="1">
      <alignment horizontal="left" vertical="center" wrapText="1"/>
    </xf>
    <xf numFmtId="0" fontId="4" fillId="0" borderId="7" xfId="0" applyFont="1" applyBorder="1" applyAlignment="1">
      <alignment horizontal="left" vertical="center" wrapText="1"/>
    </xf>
    <xf numFmtId="0" fontId="35" fillId="0" borderId="8" xfId="0" applyFont="1" applyBorder="1" applyAlignment="1">
      <alignment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5" fillId="0" borderId="16" xfId="0" applyFont="1" applyFill="1" applyBorder="1" applyAlignment="1">
      <alignment horizontal="center" vertical="center"/>
    </xf>
    <xf numFmtId="0" fontId="0" fillId="0" borderId="1" xfId="0" applyFont="1" applyFill="1" applyBorder="1" applyAlignment="1" applyProtection="1">
      <alignment horizontal="left"/>
      <protection hidden="1"/>
    </xf>
    <xf numFmtId="0" fontId="0" fillId="0" borderId="1" xfId="0" applyBorder="1" applyAlignment="1" applyProtection="1">
      <alignment horizontal="left" vertical="center" wrapText="1"/>
      <protection hidden="1"/>
    </xf>
    <xf numFmtId="0" fontId="0" fillId="0" borderId="1" xfId="0" applyBorder="1" applyAlignment="1" applyProtection="1">
      <alignment horizontal="center" vertical="center"/>
      <protection hidden="1"/>
    </xf>
    <xf numFmtId="0" fontId="27" fillId="21" borderId="1" xfId="29" applyBorder="1" applyAlignment="1" applyProtection="1">
      <alignment horizontal="center" vertical="center"/>
      <protection hidden="1"/>
    </xf>
    <xf numFmtId="0" fontId="0" fillId="15" borderId="0" xfId="0" applyFill="1" applyProtection="1">
      <protection hidden="1"/>
    </xf>
    <xf numFmtId="0" fontId="0" fillId="15" borderId="0" xfId="0" applyFont="1" applyFill="1" applyProtection="1">
      <protection hidden="1"/>
    </xf>
    <xf numFmtId="0" fontId="0" fillId="15" borderId="0" xfId="0" applyFill="1" applyAlignment="1" applyProtection="1">
      <alignment horizontal="center" vertical="center"/>
      <protection hidden="1"/>
    </xf>
    <xf numFmtId="0" fontId="0" fillId="15" borderId="0" xfId="0" applyFill="1" applyAlignment="1" applyProtection="1">
      <alignment horizontal="left" vertical="center" wrapText="1"/>
      <protection hidden="1"/>
    </xf>
    <xf numFmtId="0" fontId="0" fillId="15" borderId="0" xfId="0" applyFill="1" applyAlignment="1" applyProtection="1">
      <alignment horizontal="center"/>
      <protection hidden="1"/>
    </xf>
    <xf numFmtId="0" fontId="0" fillId="0" borderId="1" xfId="0" applyFont="1" applyFill="1" applyBorder="1" applyAlignment="1" applyProtection="1">
      <alignment horizontal="left" vertical="center"/>
      <protection hidden="1"/>
    </xf>
    <xf numFmtId="0" fontId="0" fillId="0" borderId="1" xfId="0" applyFont="1" applyBorder="1" applyProtection="1">
      <protection hidden="1"/>
    </xf>
    <xf numFmtId="0" fontId="0" fillId="0" borderId="1" xfId="0" applyFont="1" applyBorder="1" applyAlignment="1" applyProtection="1">
      <alignment vertical="center"/>
      <protection hidden="1"/>
    </xf>
    <xf numFmtId="0" fontId="0" fillId="0" borderId="1" xfId="0" applyFont="1" applyBorder="1" applyAlignment="1" applyProtection="1">
      <alignment horizontal="left" vertical="center"/>
      <protection hidden="1"/>
    </xf>
    <xf numFmtId="0" fontId="0" fillId="0" borderId="0" xfId="0" applyFont="1" applyAlignment="1" applyProtection="1">
      <alignment horizontal="left" vertical="center"/>
      <protection hidden="1"/>
    </xf>
    <xf numFmtId="0" fontId="0" fillId="0" borderId="1" xfId="0" applyFill="1" applyBorder="1" applyAlignment="1" applyProtection="1">
      <alignment horizontal="left" vertical="center" wrapText="1"/>
      <protection hidden="1"/>
    </xf>
    <xf numFmtId="0" fontId="0" fillId="0" borderId="1" xfId="0" applyFont="1" applyFill="1" applyBorder="1" applyAlignment="1" applyProtection="1">
      <protection hidden="1"/>
    </xf>
    <xf numFmtId="0" fontId="11" fillId="0" borderId="1" xfId="0" applyFont="1" applyFill="1" applyBorder="1" applyAlignment="1" applyProtection="1">
      <alignment horizontal="center" vertical="center"/>
      <protection hidden="1"/>
    </xf>
    <xf numFmtId="0" fontId="0" fillId="0" borderId="1" xfId="0" applyFont="1" applyFill="1" applyBorder="1" applyAlignment="1" applyProtection="1">
      <alignment vertical="center"/>
      <protection hidden="1"/>
    </xf>
    <xf numFmtId="0" fontId="4" fillId="0" borderId="1" xfId="0" applyFont="1" applyBorder="1" applyAlignment="1" applyProtection="1">
      <alignment horizontal="left" vertical="top" wrapText="1"/>
      <protection hidden="1"/>
    </xf>
    <xf numFmtId="0" fontId="16" fillId="10" borderId="1" xfId="0" applyFont="1" applyFill="1" applyBorder="1" applyAlignment="1" applyProtection="1">
      <alignment horizontal="center" vertical="center" textRotation="90"/>
      <protection hidden="1"/>
    </xf>
    <xf numFmtId="0" fontId="4" fillId="0" borderId="1" xfId="0" quotePrefix="1" applyFont="1" applyFill="1" applyBorder="1" applyAlignment="1" applyProtection="1">
      <alignment horizontal="center" vertical="center" wrapText="1"/>
      <protection hidden="1"/>
    </xf>
    <xf numFmtId="0" fontId="4" fillId="0" borderId="1" xfId="0" quotePrefix="1" applyFont="1" applyFill="1" applyBorder="1" applyAlignment="1" applyProtection="1">
      <alignment horizontal="left" vertical="top" wrapText="1"/>
      <protection hidden="1"/>
    </xf>
    <xf numFmtId="0" fontId="16" fillId="11" borderId="1" xfId="0" applyFont="1" applyFill="1" applyBorder="1" applyAlignment="1" applyProtection="1">
      <alignment horizontal="center" vertical="center" textRotation="90"/>
      <protection hidden="1"/>
    </xf>
    <xf numFmtId="0" fontId="25" fillId="18" borderId="1" xfId="0" applyFont="1" applyFill="1" applyBorder="1" applyAlignment="1" applyProtection="1">
      <alignment horizontal="center" vertical="center" textRotation="90"/>
      <protection hidden="1"/>
    </xf>
    <xf numFmtId="0" fontId="16" fillId="12" borderId="1" xfId="0" applyFont="1" applyFill="1" applyBorder="1" applyAlignment="1" applyProtection="1">
      <alignment horizontal="center" vertical="center" textRotation="90"/>
      <protection hidden="1"/>
    </xf>
    <xf numFmtId="0" fontId="4" fillId="0" borderId="1" xfId="0" quotePrefix="1" applyFont="1" applyFill="1" applyBorder="1" applyAlignment="1" applyProtection="1">
      <alignment horizontal="center" vertical="top" wrapText="1"/>
      <protection hidden="1"/>
    </xf>
    <xf numFmtId="0" fontId="4" fillId="0" borderId="1" xfId="0" quotePrefix="1" applyFont="1" applyBorder="1" applyAlignment="1" applyProtection="1">
      <alignment horizontal="center" vertical="center"/>
      <protection hidden="1"/>
    </xf>
    <xf numFmtId="0" fontId="25" fillId="12" borderId="1" xfId="0" applyFont="1" applyFill="1" applyBorder="1" applyAlignment="1" applyProtection="1">
      <alignment horizontal="center" vertical="center" textRotation="90"/>
      <protection hidden="1"/>
    </xf>
    <xf numFmtId="0" fontId="16" fillId="13" borderId="1" xfId="0" applyFont="1" applyFill="1" applyBorder="1" applyAlignment="1" applyProtection="1">
      <alignment horizontal="center" vertical="center" textRotation="90"/>
      <protection hidden="1"/>
    </xf>
    <xf numFmtId="0" fontId="5" fillId="14" borderId="0" xfId="0" applyFont="1" applyFill="1" applyProtection="1"/>
    <xf numFmtId="0" fontId="5" fillId="14" borderId="0" xfId="0" applyFont="1" applyFill="1" applyAlignment="1" applyProtection="1">
      <alignment wrapText="1"/>
    </xf>
    <xf numFmtId="0" fontId="0" fillId="0" borderId="1" xfId="0" applyBorder="1" applyProtection="1"/>
    <xf numFmtId="0" fontId="0" fillId="0" borderId="0" xfId="0" applyProtection="1"/>
    <xf numFmtId="0" fontId="0" fillId="0" borderId="0" xfId="0" applyAlignment="1" applyProtection="1">
      <alignment wrapText="1"/>
    </xf>
    <xf numFmtId="0" fontId="5" fillId="14" borderId="0" xfId="0" applyFont="1" applyFill="1" applyAlignment="1" applyProtection="1">
      <alignment vertical="top"/>
    </xf>
    <xf numFmtId="0" fontId="0" fillId="0" borderId="1" xfId="0" applyBorder="1" applyAlignment="1" applyProtection="1">
      <alignment vertical="top" wrapText="1"/>
    </xf>
    <xf numFmtId="0" fontId="0" fillId="0" borderId="1" xfId="0" applyBorder="1" applyAlignment="1" applyProtection="1">
      <alignment vertical="center" wrapText="1"/>
    </xf>
    <xf numFmtId="0" fontId="26" fillId="0" borderId="0" xfId="0" applyFont="1" applyFill="1" applyAlignment="1" applyProtection="1">
      <alignment vertical="center"/>
    </xf>
    <xf numFmtId="0" fontId="26" fillId="0" borderId="0" xfId="0" applyFont="1" applyFill="1" applyAlignment="1" applyProtection="1">
      <alignment wrapText="1"/>
    </xf>
    <xf numFmtId="0" fontId="5" fillId="16" borderId="0" xfId="0" applyFont="1" applyFill="1" applyBorder="1" applyAlignment="1" applyProtection="1">
      <alignment vertical="top" wrapText="1"/>
    </xf>
    <xf numFmtId="0" fontId="5" fillId="16" borderId="0" xfId="0" applyFont="1" applyFill="1" applyAlignment="1" applyProtection="1">
      <alignment wrapText="1"/>
    </xf>
    <xf numFmtId="0" fontId="0" fillId="0" borderId="0" xfId="0" pivotButton="1" applyProtection="1">
      <protection locked="0"/>
    </xf>
    <xf numFmtId="0" fontId="0" fillId="0" borderId="0" xfId="0" applyProtection="1">
      <protection locked="0"/>
    </xf>
    <xf numFmtId="49" fontId="38" fillId="0" borderId="0" xfId="0" applyNumberFormat="1" applyFont="1"/>
    <xf numFmtId="0" fontId="0" fillId="0" borderId="1" xfId="0" applyFill="1" applyBorder="1" applyProtection="1"/>
    <xf numFmtId="0" fontId="0" fillId="15" borderId="0" xfId="0" applyFill="1" applyAlignment="1" applyProtection="1">
      <alignment horizontal="left" vertical="center" wrapText="1"/>
      <protection locked="0" hidden="1"/>
    </xf>
    <xf numFmtId="164" fontId="0" fillId="0" borderId="1" xfId="0" applyNumberFormat="1"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0" fillId="0" borderId="1" xfId="0" applyBorder="1" applyAlignment="1" applyProtection="1">
      <alignment horizontal="center" vertical="center"/>
      <protection hidden="1"/>
    </xf>
    <xf numFmtId="0" fontId="22" fillId="23" borderId="1" xfId="0" applyFont="1" applyFill="1" applyBorder="1" applyAlignment="1" applyProtection="1">
      <alignment horizontal="center" vertical="center" wrapText="1"/>
      <protection locked="0" hidden="1"/>
    </xf>
    <xf numFmtId="49" fontId="0" fillId="23" borderId="0" xfId="0" applyNumberFormat="1" applyFill="1" applyAlignment="1">
      <alignment wrapText="1"/>
    </xf>
    <xf numFmtId="0" fontId="0" fillId="15" borderId="0" xfId="0" applyFill="1" applyProtection="1">
      <protection locked="0" hidden="1"/>
    </xf>
    <xf numFmtId="0" fontId="5" fillId="16" borderId="1" xfId="0" applyFont="1" applyFill="1" applyBorder="1" applyAlignment="1" applyProtection="1">
      <alignment horizontal="center" vertical="center" wrapText="1"/>
      <protection locked="0"/>
    </xf>
    <xf numFmtId="0" fontId="11" fillId="20" borderId="1" xfId="0" applyFont="1" applyFill="1" applyBorder="1" applyAlignment="1" applyProtection="1">
      <alignment horizontal="center" vertical="center"/>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left" vertical="center" wrapText="1"/>
      <protection hidden="1"/>
    </xf>
    <xf numFmtId="0" fontId="11" fillId="0" borderId="0" xfId="0" applyFont="1" applyFill="1" applyAlignment="1" applyProtection="1">
      <alignment horizontal="center" vertical="center"/>
      <protection hidden="1"/>
    </xf>
    <xf numFmtId="0" fontId="11" fillId="20" borderId="1" xfId="0" applyFont="1" applyFill="1" applyBorder="1" applyAlignment="1" applyProtection="1">
      <alignment horizontal="center" vertical="center" wrapText="1"/>
    </xf>
    <xf numFmtId="0" fontId="13" fillId="16" borderId="0" xfId="0" applyFont="1" applyFill="1" applyBorder="1" applyAlignment="1">
      <alignment horizontal="center" vertical="center"/>
    </xf>
    <xf numFmtId="0" fontId="19" fillId="16" borderId="0" xfId="0" applyFont="1" applyFill="1" applyBorder="1" applyAlignment="1" applyProtection="1">
      <alignment horizontal="center" vertical="center"/>
      <protection locked="0"/>
    </xf>
    <xf numFmtId="0" fontId="32" fillId="15" borderId="0" xfId="0" applyFont="1" applyFill="1" applyProtection="1"/>
    <xf numFmtId="0" fontId="43" fillId="15" borderId="0" xfId="0" applyFont="1" applyFill="1" applyAlignment="1" applyProtection="1">
      <alignment wrapText="1"/>
    </xf>
    <xf numFmtId="0" fontId="39" fillId="15" borderId="0" xfId="0" applyFont="1" applyFill="1" applyAlignment="1" applyProtection="1">
      <alignment wrapText="1"/>
    </xf>
    <xf numFmtId="0" fontId="44" fillId="15" borderId="0" xfId="0" applyFont="1" applyFill="1" applyAlignment="1" applyProtection="1">
      <alignment wrapText="1"/>
    </xf>
    <xf numFmtId="0" fontId="0" fillId="0" borderId="1" xfId="0" applyBorder="1" applyProtection="1">
      <protection locked="0"/>
    </xf>
    <xf numFmtId="0" fontId="34" fillId="0" borderId="1" xfId="0" applyFont="1" applyBorder="1" applyProtection="1"/>
    <xf numFmtId="0" fontId="0" fillId="0" borderId="1" xfId="0" applyFill="1" applyBorder="1" applyProtection="1">
      <protection locked="0"/>
    </xf>
    <xf numFmtId="0" fontId="34" fillId="0" borderId="1" xfId="0" applyFont="1" applyBorder="1" applyAlignment="1" applyProtection="1">
      <alignment wrapText="1"/>
    </xf>
    <xf numFmtId="0" fontId="0" fillId="0" borderId="35" xfId="0" applyBorder="1" applyAlignment="1" applyProtection="1">
      <alignment horizontal="left" vertical="top" wrapText="1"/>
    </xf>
    <xf numFmtId="0" fontId="0" fillId="0" borderId="35" xfId="0" applyBorder="1" applyAlignment="1" applyProtection="1">
      <alignment vertical="top" wrapText="1"/>
    </xf>
    <xf numFmtId="0" fontId="0" fillId="23" borderId="1" xfId="0" applyFill="1" applyBorder="1" applyAlignment="1" applyProtection="1">
      <alignment horizontal="center" vertical="center" wrapText="1"/>
      <protection locked="0" hidden="1"/>
    </xf>
    <xf numFmtId="0" fontId="0" fillId="23" borderId="0" xfId="0" applyFill="1" applyAlignment="1">
      <alignment wrapText="1"/>
    </xf>
    <xf numFmtId="0" fontId="46" fillId="23" borderId="0" xfId="0" applyFont="1" applyFill="1" applyAlignment="1">
      <alignment horizontal="left" vertical="top" wrapText="1"/>
    </xf>
    <xf numFmtId="49" fontId="0" fillId="0" borderId="0" xfId="0" applyNumberFormat="1" applyAlignment="1">
      <alignment vertical="top" wrapText="1"/>
    </xf>
    <xf numFmtId="0" fontId="0" fillId="0" borderId="0" xfId="0" applyAlignment="1">
      <alignment vertical="top"/>
    </xf>
    <xf numFmtId="49" fontId="5" fillId="16" borderId="0" xfId="0" applyNumberFormat="1" applyFont="1" applyFill="1" applyAlignment="1">
      <alignment vertical="top"/>
    </xf>
    <xf numFmtId="49" fontId="0" fillId="0" borderId="0" xfId="0" applyNumberFormat="1" applyAlignment="1">
      <alignment vertical="top"/>
    </xf>
    <xf numFmtId="49" fontId="0" fillId="23" borderId="0" xfId="0" applyNumberFormat="1" applyFill="1" applyAlignment="1">
      <alignment vertical="top" wrapText="1"/>
    </xf>
    <xf numFmtId="49" fontId="29" fillId="0" borderId="0" xfId="28" applyNumberFormat="1" applyAlignment="1" applyProtection="1">
      <alignment vertical="top"/>
      <protection locked="0"/>
    </xf>
    <xf numFmtId="0" fontId="29" fillId="0" borderId="0" xfId="28" applyAlignment="1" applyProtection="1">
      <alignment vertical="top"/>
      <protection locked="0"/>
    </xf>
    <xf numFmtId="0" fontId="29" fillId="0" borderId="0" xfId="28" applyAlignment="1">
      <alignment vertical="top"/>
    </xf>
    <xf numFmtId="0" fontId="29" fillId="0" borderId="0" xfId="28" applyAlignment="1">
      <alignment vertical="center"/>
    </xf>
    <xf numFmtId="164" fontId="0" fillId="0" borderId="1" xfId="0" applyNumberFormat="1"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center" vertical="center"/>
      <protection hidden="1"/>
    </xf>
    <xf numFmtId="0" fontId="11" fillId="0" borderId="1" xfId="0" applyFont="1" applyBorder="1" applyAlignment="1" applyProtection="1">
      <alignment vertical="center"/>
      <protection hidden="1"/>
    </xf>
    <xf numFmtId="0" fontId="11" fillId="0" borderId="2" xfId="0" applyFont="1" applyBorder="1" applyAlignment="1" applyProtection="1">
      <alignment horizontal="center" vertical="center" wrapText="1"/>
      <protection hidden="1"/>
    </xf>
    <xf numFmtId="0" fontId="11" fillId="0" borderId="14"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164" fontId="0" fillId="0" borderId="0" xfId="0" applyNumberFormat="1" applyAlignment="1" applyProtection="1">
      <alignment horizontal="center" vertical="center"/>
      <protection hidden="1"/>
    </xf>
    <xf numFmtId="0" fontId="0" fillId="0" borderId="0" xfId="0" applyAlignment="1" applyProtection="1">
      <alignment horizontal="left" vertical="center" wrapText="1"/>
      <protection hidden="1"/>
    </xf>
    <xf numFmtId="0" fontId="11" fillId="0" borderId="0" xfId="0" applyFont="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wrapText="1"/>
      <protection hidden="1"/>
    </xf>
    <xf numFmtId="0" fontId="0" fillId="0" borderId="1" xfId="0" applyFont="1" applyFill="1" applyBorder="1" applyAlignment="1" applyProtection="1">
      <alignment horizontal="left" vertical="center" wrapText="1"/>
      <protection hidden="1"/>
    </xf>
    <xf numFmtId="164" fontId="0" fillId="0" borderId="2" xfId="0" applyNumberFormat="1" applyFont="1" applyFill="1" applyBorder="1" applyAlignment="1" applyProtection="1">
      <alignment horizontal="center" vertical="center" wrapText="1"/>
      <protection hidden="1"/>
    </xf>
    <xf numFmtId="164" fontId="0" fillId="0" borderId="14" xfId="0" applyNumberFormat="1" applyFont="1" applyFill="1" applyBorder="1" applyAlignment="1" applyProtection="1">
      <alignment horizontal="center" vertical="center" wrapText="1"/>
      <protection hidden="1"/>
    </xf>
    <xf numFmtId="164" fontId="0" fillId="0" borderId="12" xfId="0" applyNumberFormat="1" applyFont="1" applyFill="1" applyBorder="1" applyAlignment="1" applyProtection="1">
      <alignment horizontal="center" vertical="center" wrapText="1"/>
      <protection hidden="1"/>
    </xf>
    <xf numFmtId="164" fontId="0" fillId="0" borderId="2" xfId="0" applyNumberFormat="1" applyBorder="1" applyAlignment="1" applyProtection="1">
      <alignment horizontal="center" vertical="center" wrapText="1"/>
      <protection hidden="1"/>
    </xf>
    <xf numFmtId="164" fontId="0" fillId="0" borderId="14" xfId="0" applyNumberFormat="1" applyBorder="1" applyAlignment="1" applyProtection="1">
      <alignment horizontal="center" vertical="center" wrapText="1"/>
      <protection hidden="1"/>
    </xf>
    <xf numFmtId="164" fontId="0" fillId="0" borderId="12" xfId="0" applyNumberFormat="1" applyBorder="1" applyAlignment="1" applyProtection="1">
      <alignment horizontal="center" vertical="center" wrapText="1"/>
      <protection hidden="1"/>
    </xf>
    <xf numFmtId="0" fontId="11" fillId="0" borderId="2" xfId="0" applyFont="1" applyFill="1" applyBorder="1" applyAlignment="1" applyProtection="1">
      <alignment horizontal="center" vertical="center" wrapText="1"/>
      <protection hidden="1"/>
    </xf>
    <xf numFmtId="0" fontId="11" fillId="0" borderId="14" xfId="0" applyFont="1" applyFill="1" applyBorder="1" applyAlignment="1" applyProtection="1">
      <alignment horizontal="center" vertical="center" wrapText="1"/>
      <protection hidden="1"/>
    </xf>
    <xf numFmtId="0" fontId="11" fillId="0" borderId="12" xfId="0" applyFont="1" applyFill="1" applyBorder="1" applyAlignment="1" applyProtection="1">
      <alignment horizontal="center" vertical="center" wrapText="1"/>
      <protection hidden="1"/>
    </xf>
    <xf numFmtId="0" fontId="36" fillId="22" borderId="5" xfId="0" applyFont="1" applyFill="1" applyBorder="1" applyAlignment="1">
      <alignment horizontal="center" vertical="center" wrapText="1"/>
    </xf>
    <xf numFmtId="0" fontId="36" fillId="22" borderId="0" xfId="0" applyFont="1" applyFill="1" applyBorder="1" applyAlignment="1">
      <alignment horizontal="center" vertical="center" wrapText="1"/>
    </xf>
    <xf numFmtId="0" fontId="25" fillId="0" borderId="16"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6"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2" fillId="0" borderId="16"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10" fillId="13" borderId="16" xfId="0" applyFont="1" applyFill="1" applyBorder="1" applyAlignment="1">
      <alignment horizontal="center" vertical="center"/>
    </xf>
    <xf numFmtId="0" fontId="10" fillId="13" borderId="4" xfId="0" applyFont="1" applyFill="1" applyBorder="1" applyAlignment="1">
      <alignment horizontal="center" vertical="center"/>
    </xf>
    <xf numFmtId="0" fontId="10" fillId="13" borderId="6"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2" fillId="18" borderId="16" xfId="0" applyFont="1" applyFill="1" applyBorder="1" applyAlignment="1">
      <alignment horizontal="center" vertical="center" wrapText="1"/>
    </xf>
    <xf numFmtId="0" fontId="22" fillId="18" borderId="4" xfId="0" applyFont="1" applyFill="1" applyBorder="1" applyAlignment="1">
      <alignment horizontal="center" vertical="center" wrapText="1"/>
    </xf>
    <xf numFmtId="0" fontId="22" fillId="18" borderId="6" xfId="0" applyFont="1" applyFill="1" applyBorder="1" applyAlignment="1">
      <alignment horizontal="center" vertical="center" wrapText="1"/>
    </xf>
    <xf numFmtId="0" fontId="10" fillId="12" borderId="16"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1" borderId="16" xfId="0" applyFont="1" applyFill="1" applyBorder="1" applyAlignment="1">
      <alignment horizontal="center" vertical="center"/>
    </xf>
    <xf numFmtId="0" fontId="10" fillId="11" borderId="4" xfId="0" applyFont="1" applyFill="1" applyBorder="1" applyAlignment="1">
      <alignment horizontal="center" vertical="center"/>
    </xf>
    <xf numFmtId="0" fontId="10" fillId="10" borderId="31"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23" xfId="0" applyFont="1" applyFill="1" applyBorder="1" applyAlignment="1">
      <alignment horizontal="center" vertical="center" wrapText="1"/>
    </xf>
    <xf numFmtId="0" fontId="22" fillId="0" borderId="30"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2" xfId="0" applyFont="1" applyBorder="1" applyAlignment="1">
      <alignment horizontal="center" vertical="center" wrapText="1"/>
    </xf>
  </cellXfs>
  <cellStyles count="30">
    <cellStyle name="_background" xfId="15"/>
    <cellStyle name="_background 2" xfId="26"/>
    <cellStyle name="_Blank" xfId="3"/>
    <cellStyle name="_Blank 2" xfId="21"/>
    <cellStyle name="_data_cen_sci" xfId="13"/>
    <cellStyle name="_data_cen_sci 2" xfId="25"/>
    <cellStyle name="_data_left_gen" xfId="6"/>
    <cellStyle name="_data_left_gen 2" xfId="22"/>
    <cellStyle name="_Heading" xfId="5"/>
    <cellStyle name="_Heading_Left" xfId="10"/>
    <cellStyle name="_Heading_Red" xfId="8"/>
    <cellStyle name="_Heading_Yellow" xfId="9"/>
    <cellStyle name="_Input" xfId="11"/>
    <cellStyle name="_Input 2" xfId="23"/>
    <cellStyle name="_Output" xfId="12"/>
    <cellStyle name="_Output 2" xfId="24"/>
    <cellStyle name="_Subheading" xfId="4"/>
    <cellStyle name="_Table_Title" xfId="7"/>
    <cellStyle name="_Title" xfId="2"/>
    <cellStyle name="60% - Accent6" xfId="29" builtinId="52"/>
    <cellStyle name="esc_MIL" xfId="14"/>
    <cellStyle name="Hyperlink" xfId="28" builtinId="8"/>
    <cellStyle name="Normal" xfId="0" builtinId="0"/>
    <cellStyle name="Normal 2" xfId="1"/>
    <cellStyle name="Normal 2 2" xfId="17"/>
    <cellStyle name="Normal 2 2 2" xfId="19"/>
    <cellStyle name="Normal 3" xfId="16"/>
    <cellStyle name="Normal 4" xfId="18"/>
    <cellStyle name="Normal 4 2" xfId="20"/>
    <cellStyle name="Note" xfId="27" builtinId="10"/>
  </cellStyles>
  <dxfs count="10">
    <dxf>
      <protection locked="0"/>
    </dxf>
    <dxf>
      <protection locked="0"/>
    </dxf>
    <dxf>
      <font>
        <b val="0"/>
        <i val="0"/>
        <color rgb="FFFF0000"/>
      </font>
      <fill>
        <patternFill>
          <bgColor rgb="FFFFC6CE"/>
        </patternFill>
      </fill>
    </dxf>
    <dxf>
      <font>
        <b val="0"/>
        <i val="0"/>
        <color theme="9" tint="-0.499984740745262"/>
      </font>
      <fill>
        <patternFill>
          <bgColor rgb="FFFFC000"/>
        </patternFill>
      </fill>
    </dxf>
    <dxf>
      <font>
        <b val="0"/>
        <i val="0"/>
      </font>
      <fill>
        <patternFill>
          <bgColor rgb="FFFFFF00"/>
        </patternFill>
      </fill>
    </dxf>
    <dxf>
      <font>
        <b val="0"/>
        <i val="0"/>
        <color rgb="FF4F6228"/>
      </font>
      <fill>
        <patternFill>
          <bgColor rgb="FFC6EFCE"/>
        </patternFill>
      </fill>
    </dxf>
    <dxf>
      <font>
        <b val="0"/>
        <i val="0"/>
        <color rgb="FFFF0000"/>
      </font>
      <fill>
        <patternFill>
          <bgColor rgb="FFFFC6CE"/>
        </patternFill>
      </fill>
    </dxf>
    <dxf>
      <font>
        <b val="0"/>
        <i val="0"/>
        <color theme="9" tint="-0.499984740745262"/>
      </font>
      <fill>
        <patternFill>
          <bgColor rgb="FFFFC000"/>
        </patternFill>
      </fill>
    </dxf>
    <dxf>
      <font>
        <b val="0"/>
        <i val="0"/>
      </font>
      <fill>
        <patternFill>
          <bgColor rgb="FFFFFF00"/>
        </patternFill>
      </fill>
    </dxf>
    <dxf>
      <font>
        <b val="0"/>
        <i val="0"/>
        <color rgb="FF4F6228"/>
      </font>
      <fill>
        <patternFill>
          <bgColor rgb="FFC6EFCE"/>
        </patternFill>
      </fill>
    </dxf>
  </dxfs>
  <tableStyles count="0" defaultTableStyle="TableStyleMedium2" defaultPivotStyle="PivotStyleMedium9"/>
  <colors>
    <mruColors>
      <color rgb="FFE26B0A"/>
      <color rgb="FFC6EFCE"/>
      <color rgb="FF4F6228"/>
      <color rgb="FFFFFF9C"/>
      <color rgb="FFFFC6CE"/>
      <color rgb="FFFFEB9C"/>
      <color rgb="FFF5C400"/>
      <color rgb="FF8B7A27"/>
      <color rgb="FFFF5353"/>
      <color rgb="FFD6BA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eith St.Amand" refreshedDate="43990.641254166665" createdVersion="6" refreshedVersion="6" minRefreshableVersion="3" recordCount="273">
  <cacheSource type="worksheet">
    <worksheetSource ref="A2:J275" sheet="Self-Assessment"/>
  </cacheSource>
  <cacheFields count="10">
    <cacheField name="CIPv5 ID" numFmtId="0">
      <sharedItems count="38">
        <s v="CIP-002-5.1a-R1"/>
        <s v="CIP-002-5.1a-R2"/>
        <s v="CIP-003-8-R1"/>
        <s v="CIP-003-8-R2"/>
        <s v="CIP-003-8-R3"/>
        <s v="CIP-003-8-R4"/>
        <s v="CIP-004-6-R1"/>
        <s v="CIP-004-6-R2"/>
        <s v="CIP-004-6-R3"/>
        <s v="CIP-004-6-R4"/>
        <s v="CIP-004-6-R5"/>
        <s v="CIP-005-5-R1"/>
        <s v="CIP-005-5-R2"/>
        <s v="CIP-006-6-R1"/>
        <s v="CIP-006-6-R2"/>
        <s v="CIP-006-6-R3"/>
        <s v="CIP-007-6-R1"/>
        <s v="CIP-007-6-R2"/>
        <s v="CIP-007-6-R3"/>
        <s v="CIP-007-6-R4"/>
        <s v="CIP-007-6-R5"/>
        <s v="CIP-008-5-R1"/>
        <s v="CIP-008-5-R2"/>
        <s v="CIP-008-5-R3"/>
        <s v="CIP-009-6-R1"/>
        <s v="CIP-009-6-R2"/>
        <s v="CIP-009-6-R3"/>
        <s v="CIP-010-2-R1"/>
        <s v="CIP-010-2-R2"/>
        <s v="CIP-010-2-R3"/>
        <s v="CIP-010-2-R4"/>
        <s v="CIP-011-2-R1"/>
        <s v="CIP-011-2-R2"/>
        <s v="CIP-012-1-R1"/>
        <s v="CIP-013-1-R1"/>
        <s v="CIP-013-1-R2"/>
        <s v="CIP-013-1-R3"/>
        <s v="CIP-014-2-R5"/>
      </sharedItems>
    </cacheField>
    <cacheField name="Requirement and Parts" numFmtId="0">
      <sharedItems longText="1"/>
    </cacheField>
    <cacheField name="Function" numFmtId="0">
      <sharedItems/>
    </cacheField>
    <cacheField name="Cat" numFmtId="0">
      <sharedItems/>
    </cacheField>
    <cacheField name="Objectives" numFmtId="0">
      <sharedItems longText="1"/>
    </cacheField>
    <cacheField name="Sub-cat" numFmtId="0">
      <sharedItems count="98">
        <s v="ID.AM-01"/>
        <s v="ID.AM-02"/>
        <s v="ID.AM-03"/>
        <s v="ID.AM-04"/>
        <s v="ID.AM-05"/>
        <s v="ID.BE-04"/>
        <s v="ID.RA-04"/>
        <s v="ID.GV-01"/>
        <s v="PR.IP-05"/>
        <s v="DE.AE-02"/>
        <s v="DE.AE-04"/>
        <s v="DE.CM-02"/>
        <s v="DE.CM-04"/>
        <s v="DE.CM-05"/>
        <s v="DE.CM-07"/>
        <s v="DE.DP-01"/>
        <s v="DE.DP-02"/>
        <s v="DE.DP-03"/>
        <s v="DE.DP-04"/>
        <s v="DE.DP-05"/>
        <s v="PR.AC-01"/>
        <s v="PR.AC-02"/>
        <s v="PR.AC-03"/>
        <s v="PR.AT-01"/>
        <s v="PR.AT-02"/>
        <s v="PR.AT-03"/>
        <s v="PR.AT-04"/>
        <s v="PR.AT-05"/>
        <s v="PR.DS-02"/>
        <s v="PR.IP-09"/>
        <s v="PR.PT-02"/>
        <s v="RS.AN-01"/>
        <s v="RS.AN-03"/>
        <s v="RS.AN-04"/>
        <s v="RS.CO-02"/>
        <s v="RS.CO-03"/>
        <s v="RS.CO-04"/>
        <s v="RS.IM-01"/>
        <s v="RS.IM-02"/>
        <s v="RS.MI-01"/>
        <s v="RS.MI-02"/>
        <s v="ID.AM-06"/>
        <s v="ID.GV-02"/>
        <s v="ID.BE-03"/>
        <s v="PR.IP-11"/>
        <s v="PR.AC-06"/>
        <s v="PR.AC-04"/>
        <s v="PR.DS-01"/>
        <s v="PR.DS-05"/>
        <s v="PR.AC-05"/>
        <s v="PR.AC-07"/>
        <s v="PR.DS-07"/>
        <s v="PR.PT-04"/>
        <s v="DE.CM-01"/>
        <s v="DE.CM-06"/>
        <s v="PR.MA-02"/>
        <s v="PR.PT-01"/>
        <s v="DE.CM-03"/>
        <s v="PR.MA-01"/>
        <s v="PR.PT-03"/>
        <s v="ID.RA-01"/>
        <s v="ID.RA-02"/>
        <s v="ID.RA-05"/>
        <s v="ID.RA-06"/>
        <s v="PR.IP-03"/>
        <s v="RS.AN-05"/>
        <s v="RS.MI-03"/>
        <s v="PR.IP-12"/>
        <s v="ID.RA-03"/>
        <s v="DE.AE-03"/>
        <s v="DE.AE-05"/>
        <s v="ID.BE-05"/>
        <s v="RS.AN-02"/>
        <s v="RS.CO-01"/>
        <s v="PR.IP-10"/>
        <s v="RS.RP-01"/>
        <s v="PR.IP-07"/>
        <s v="PR.IP-08"/>
        <s v="PR.DS-04"/>
        <s v="PR.IP-04"/>
        <s v="RC.RP-01"/>
        <s v="RC.CO-03"/>
        <s v="RC.IM-01"/>
        <s v="RC.IM-02"/>
        <s v="PR.DS-06"/>
        <s v="PR.IP-01"/>
        <s v="DE.CM-08"/>
        <s v="PR.DS-03"/>
        <s v="PR.IP-06"/>
        <s v="ID.BE-01"/>
        <s v="ID.BE-02"/>
        <s v="ID.RM-01"/>
        <s v="ID.SC-01"/>
        <s v="ID.SC-02"/>
        <s v="ID.SC-03"/>
        <s v="ID.SC-04"/>
        <s v="ID.SC-05"/>
        <s v="PR.DS-08"/>
      </sharedItems>
    </cacheField>
    <cacheField name="Outcomes" numFmtId="0">
      <sharedItems count="97">
        <s v="Physical devices and systems within the organization are inventoried"/>
        <s v="Software platforms and applications within the organization are inventoried"/>
        <s v="Organizational communication and data flows are mapped"/>
        <s v="External information systems are catalogued"/>
        <s v="Resources (e.g., hardware, devices, data, and software) are prioritized based on their classification, criticality, and business value "/>
        <s v="Dependencies and critical functions for delivery of critical services are established"/>
        <s v="Potential business impacts and likelihoods are identified"/>
        <s v="Organizational information security policy is established and communicated"/>
        <s v="Policy and regulations regarding the physical operating environment for organizational assets are met"/>
        <s v="Detected events are analyzed to understand attack targets and methods"/>
        <s v="Impact of events is determined"/>
        <s v="The physical environment is monitored to detect potential cybersecurity events"/>
        <s v="Malicious code is detected"/>
        <s v="Unauthorized mobile code is detected"/>
        <s v="Monitoring for unauthorized personnel, connections, devices, and software is performed"/>
        <s v="Roles and responsibilities for detection are well defined to ensure accountability"/>
        <s v="Detection activities comply with all applicable requirements"/>
        <s v="Detection processes are tested"/>
        <s v="Event detection information is communicated"/>
        <s v="Detection processes are continuously improved"/>
        <s v="Identities and credentials are issued, managed, verified, revoked, and audited for authorized devices, users and processes"/>
        <s v="Physical access to assets is managed and protected"/>
        <s v="Remote access is managed"/>
        <s v="All users are informed and trained "/>
        <s v="Privileged users understand roles &amp; responsibilities "/>
        <s v="Third-party stakeholders (e.g., suppliers, customers, partners) understand roles &amp; responsibilities "/>
        <s v="Senior executives understand their roles &amp; responsibilities"/>
        <s v="Physical and cybersecurity personnel understand their roles and responsibilities"/>
        <s v="Data-in-transit is protected"/>
        <s v="Response plans (Incident Response and Business Continuity) and recovery plans (Incident Recovery and Disaster Recovery) are in place and managed"/>
        <s v="Removable media is protected and its use restricted according to policy"/>
        <s v="Notifications from detection systems are investigated "/>
        <s v="Forensics are performed"/>
        <s v=" Incidents are categorized consistent with response plans"/>
        <s v="Incidents are reported consistent with established criteria"/>
        <s v="Information is shared consistent with response plans"/>
        <s v="Coordination with stakeholders occurs consistent with response plans"/>
        <s v="Response plans incorporate lessons learned"/>
        <s v="Response strategies are updated"/>
        <s v="Incidents are contained"/>
        <s v="Incidents are mitigated"/>
        <s v="Cybersecurity roles and responsibilities for the entire workforce and third-party stakeholders (e.g., suppliers, customers, partners) are established"/>
        <s v=" Cybersecurity roles and responsibilities are coordinated and aligned with internal roles and external partners "/>
        <s v="Priorities for organizational mission, objectives, and activities are established and communicated"/>
        <s v="Cybersecurity is included in human resources practices (e.g., deprovisioning, personnel screening)"/>
        <s v="Identities are proofed and bound to credentials and asserted in interactions "/>
        <s v="Access permissions are managed, incorporating the principles of least privilege and separation of duties"/>
        <s v="Data-at-rest is protected"/>
        <s v="Protections against data leaks are implemented"/>
        <s v="Network integrity is protected, incorporating network segregation where appropriate"/>
        <s v="Users, devices, and other assets are authenticated (e.g., single-factor, multifactor) commensurate with the risk of the transaction (e.g., individuals’ security and privacy risks and other organizational risks) "/>
        <s v=" Integrity checking mechanisms are used to verify software, firmware, and information integrity"/>
        <s v="Communications and control networks are protected "/>
        <s v="The network is monitored to detect potential cybersecurity events"/>
        <s v="External service provider activity is monitored to detect potential cybersecurity events"/>
        <s v="Remote maintenance of organizational assets is approved, logged, and performed in a manner that prevents unauthorized access"/>
        <s v="Audit/log records are determined, documented, implemented, and reviewed in accordance with policy"/>
        <s v="Personnel activity is monitored to detect potential cybersecurity events"/>
        <s v="Maintenance and repair of organizational assets is performed and logged in a timely manner, with approved and controlled tools"/>
        <s v="The principle of least functionality is incorporated by configuring systems to provide only essential capabilities "/>
        <s v="Asset vulnerabilities are identified and documented"/>
        <s v="Cyber threat intelligence is received from information sharing forums and sources "/>
        <s v="Threats, vulnerabilities, likelihoods, and impacts are used to determine risk"/>
        <s v="Risk responses are identified and prioritized"/>
        <s v="Configuration change control processes are in place"/>
        <s v="Processes are established to receive, analyze and respond to vulnerabilities disclosed to the organization from internal and external sources (e.g. internal testing, security bulletins, or security researchers) "/>
        <s v="Newly identified vulnerabilities are mitigated or documented as accepted risks"/>
        <s v="A vulnerability management plan is developed and implemented"/>
        <s v="Threats, both internal and external, are identified and documented"/>
        <s v=" Event data are collected and correlated from multiple sources and sensors "/>
        <s v="Incident alert thresholds are established"/>
        <s v="Resilience requirements to support delivery of critical services are established for all operating states (e.g. under duress/attack, during recovery, normal operations) "/>
        <s v="The impact of the incident is understood"/>
        <s v="Personnel know their roles and order of operations when a response is needed"/>
        <s v="Response and recovery plans are tested"/>
        <s v="Response plan is executed during or after an event"/>
        <s v="Protection processes are improved"/>
        <s v="Effectiveness of protection technologies is shared"/>
        <s v="Adequate capacity to ensure availability is maintained"/>
        <s v="Backups of information are conducted, maintained, and tested"/>
        <s v=" Recovery plan is executed during or after ancybersecurity incident"/>
        <s v="Recovery activities are communicated to internal stakeholders and executive and management teams"/>
        <s v="Recovery plans incorporate lessons learned"/>
        <s v="Recovery strategies are updated"/>
        <s v="A baseline configuration of information technology/industrial control systems is created and maintained incorporating security principles (e.g. concept of least functionality) "/>
        <s v="Vulnerability scans are performed"/>
        <s v="Assets are formally managed throughout removal, transfers, and disposition"/>
        <s v="Data is destroyed according to policy"/>
        <s v="The organization’s role in the supply chain is identified and communicated"/>
        <s v="The organization’s place in critical infrastructure and its industry sector is identified and communicated "/>
        <s v="Risk management processes are established, managed, and agreed to by organizational stakeholders"/>
        <s v="Cyber supply chain risk management processes are identified, established, assessed, managed, and agreed to by organizational stakeholders"/>
        <s v="Suppliers and third party partners of information systems, components, and services are identified, prioritized, and assessed using a cyber supply chain risk assessment process  "/>
        <s v="Contracts with suppliers and third-party partners are used to implement appropriate measures designed to meet the objectives of an organization’s cybersecurity program and Cyber Supply Chain Risk Management Plan. "/>
        <s v="Suppliers and third-party partners are routinely assessed using audits, test results, or other forms of evaluations to confirm they are meeting their contractual obligations. "/>
        <s v="Response and recovery planning and testing are conducted with suppliers and third-party providers"/>
        <s v="Integrity checking mechanisms are used to verify hardware integrit"/>
      </sharedItems>
    </cacheField>
    <cacheField name="Level" numFmtId="0">
      <sharedItems containsSemiMixedTypes="0" containsString="0" containsNumber="1" containsInteger="1" minValue="1" maxValue="1"/>
    </cacheField>
    <cacheField name="Risk Tier" numFmtId="0">
      <sharedItems/>
    </cacheField>
    <cacheField name="Impact Likelihood"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3">
  <r>
    <x v="0"/>
    <s v="Purpos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_x000a__x000a_Requirement 1:_x000a_Each Responsible Entity shall implement a process that considers each of the following assets for purposes of parts 1.1 through 1.3:_x000a_"/>
    <s v="IDENTIFY (ID)"/>
    <s v="ID.AM"/>
    <s v="Asset Management (ID.AM): The data, personnel, devices, systems, and facilities that enable the organization to achieve business purposes are identified and managed consistent with their relative importance to business objectives and the organization’s risk strategy."/>
    <x v="0"/>
    <x v="0"/>
    <n v="1"/>
    <s v="Partial"/>
    <s v="High"/>
  </r>
  <r>
    <x v="0"/>
    <s v="Purpos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_x000a__x000a_Requirement 1:_x000a_Each Responsible Entity shall implement a process that considers each of the following assets for purposes of parts 1.1 through 1.3:_x000a_"/>
    <s v="IDENTIFY (ID)"/>
    <s v="ID.AM"/>
    <s v="Asset Management (ID.AM): The data, personnel, devices, systems, and facilities that enable the organization to achieve business purposes are identified and managed consistent with their relative importance to business objectives and the organization’s risk strategy."/>
    <x v="1"/>
    <x v="1"/>
    <n v="1"/>
    <s v="Partial"/>
    <s v="High"/>
  </r>
  <r>
    <x v="0"/>
    <s v="Purpos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_x000a__x000a_Requirement 1:_x000a_Each Responsible Entity shall implement a process that considers each of the following assets for purposes of parts 1.1 through 1.3:_x000a_"/>
    <s v="IDENTIFY (ID)"/>
    <s v="ID.AM"/>
    <s v="Asset Management (ID.AM): The data, personnel, devices, systems, and facilities that enable the organization to achieve business purposes are identified and managed consistent with their relative importance to business objectives and the organization’s risk strategy."/>
    <x v="2"/>
    <x v="2"/>
    <n v="1"/>
    <s v="Partial"/>
    <s v="High"/>
  </r>
  <r>
    <x v="0"/>
    <s v="Purpos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_x000a__x000a_Requirement 1:_x000a_Each Responsible Entity shall implement a process that considers each of the following assets for purposes of parts 1.1 through 1.3:_x000a_"/>
    <s v="IDENTIFY (ID)"/>
    <s v="ID.AM"/>
    <s v="Asset Management (ID.AM): The data, personnel, devices, systems, and facilities that enable the organization to achieve business purposes are identified and managed consistent with their relative importance to business objectives and the organization’s risk strategy."/>
    <x v="3"/>
    <x v="3"/>
    <n v="1"/>
    <s v="Partial"/>
    <s v="High"/>
  </r>
  <r>
    <x v="0"/>
    <s v="Purpos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_x000a__x000a_Requirement 1:_x000a_Each Responsible Entity shall implement a process that considers each of the following assets for purposes of parts 1.1 through 1.3:_x000a_"/>
    <s v="IDENTIFY (ID)"/>
    <s v="ID.AM"/>
    <s v="Asset Management (ID.AM): The data, personnel, devices, systems, and facilities that enable the organization to achieve business purposes are identified and managed consistent with their relative importance to business objectives and the organization’s risk strategy."/>
    <x v="4"/>
    <x v="4"/>
    <n v="1"/>
    <s v="Partial"/>
    <s v="High"/>
  </r>
  <r>
    <x v="0"/>
    <s v="Purpos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_x000a__x000a_Requirement 1:_x000a_Each Responsible Entity shall implement a process that considers each of the following assets for purposes of parts 1.1 through 1.3:_x000a_"/>
    <s v="IDENTIFY (ID)"/>
    <s v="ID.BE"/>
    <s v="Business Environment (ID.BE): The organization’s mission, objectives, stakeholders, and activities are understood and prioritized; this information is used to inform cybersecurity roles, responsibilities, and risk management decisions."/>
    <x v="5"/>
    <x v="5"/>
    <n v="1"/>
    <s v="Partial"/>
    <s v="High"/>
  </r>
  <r>
    <x v="0"/>
    <s v="Purpos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_x000a__x000a_Requirement 1:_x000a_Each Responsible Entity shall implement a process that considers each of the following assets for purposes of parts 1.1 through 1.3:_x000a_"/>
    <s v="IDENTIFY (ID)"/>
    <s v="ID.RA"/>
    <s v="Risk Assessment (ID.RA): The organization understands the cybersecurity risk to organizational operations (including mission, functions, image, or reputation), organizational assets, and individuals."/>
    <x v="6"/>
    <x v="6"/>
    <n v="1"/>
    <s v="Partial"/>
    <s v="High"/>
  </r>
  <r>
    <x v="1"/>
    <s v="Purpos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_x000a__x000a_Requirement 2:_x000a_The Responsible Entity shall: (See Sub-Requirements 2.1 and 2.2)_x000a_"/>
    <s v="IDENTIFY (ID)"/>
    <s v="ID.AM"/>
    <s v="Asset Management (ID.AM): The data, personnel, devices, systems, and facilities that enable the organization to achieve business purposes are identified and managed consistent with their relative importance to business objectives and the organization’s risk strategy."/>
    <x v="0"/>
    <x v="0"/>
    <n v="1"/>
    <s v="Partial"/>
    <s v="High"/>
  </r>
  <r>
    <x v="1"/>
    <s v="Purpos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_x000a__x000a_Requirement 2:_x000a_The Responsible Entity shall: (See Sub-Requirements 2.1 and 2.2)_x000a_"/>
    <s v="IDENTIFY (ID)"/>
    <s v="ID.AM"/>
    <s v="Asset Management (ID.AM): The data, personnel, devices, systems, and facilities that enable the organization to achieve business purposes are identified and managed consistent with their relative importance to business objectives and the organization’s risk strategy."/>
    <x v="1"/>
    <x v="1"/>
    <n v="1"/>
    <s v="Partial"/>
    <s v="High"/>
  </r>
  <r>
    <x v="1"/>
    <s v="Purpos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_x000a__x000a_Requirement 2:_x000a_The Responsible Entity shall: (See Sub-Requirements 2.1 and 2.2)_x000a_"/>
    <s v="IDENTIFY (ID)"/>
    <s v="ID.AM"/>
    <s v="Asset Management (ID.AM): The data, personnel, devices, systems, and facilities that enable the organization to achieve business purposes are identified and managed consistent with their relative importance to business objectives and the organization’s risk strategy."/>
    <x v="3"/>
    <x v="3"/>
    <n v="1"/>
    <s v="Partial"/>
    <s v="High"/>
  </r>
  <r>
    <x v="1"/>
    <s v="Purpos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_x000a__x000a_Requirement 2:_x000a_The Responsible Entity shall: (See Sub-Requirements 2.1 and 2.2)_x000a_"/>
    <s v="IDENTIFY (ID)"/>
    <s v="ID.BE"/>
    <s v="Business Environment (ID.BE): The organization’s mission, objectives, stakeholders, and activities are understood and prioritized; this information is used to inform cybersecurity roles, responsibilities, and risk management decisions."/>
    <x v="5"/>
    <x v="5"/>
    <n v="1"/>
    <s v="Partial"/>
    <s v="High"/>
  </r>
  <r>
    <x v="1"/>
    <s v="Purpos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_x000a__x000a_Requirement 2:_x000a_The Responsible Entity shall: (See Sub-Requirements 2.1 and 2.2)_x000a_"/>
    <s v="IDENTIFY (ID)"/>
    <s v="ID.RA"/>
    <s v="Risk Assessment (ID.RA): The organization understands the cybersecurity risk to organizational operations (including mission, functions, image, or reputation), organizational assets, and individuals."/>
    <x v="6"/>
    <x v="6"/>
    <n v="1"/>
    <s v="Partial"/>
    <s v="High"/>
  </r>
  <r>
    <x v="2"/>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1:_x000a_Each Responsible Entity shall review and obtain CIP Senior Manager approval at least once every 15 calendar months for one or more documented cyber security policies that collectively address the following topics: (See Sub-Requirements 1.1 and 1.2)_x000a_"/>
    <s v="IDENTIFY (ID)"/>
    <s v="ID.GV"/>
    <s v="Governance (ID.GV): The policies, procedures, and processes to manage and monitor the organization’s regulatory, legal, risk, environmental, and operational requirements are understood and inform the management of cybersecurity risk."/>
    <x v="7"/>
    <x v="7"/>
    <n v="1"/>
    <s v="Partial"/>
    <s v="High"/>
  </r>
  <r>
    <x v="2"/>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1:_x000a_Each Responsible Entity shall review and obtain CIP Senior Manager approval at least once every 15 calendar months for one or more documented cyber security policies that collectively address the following topics: (See Sub-Requirements 1.1 and 1.2)_x000a_"/>
    <s v="PROTECT (PR)"/>
    <s v="PR.IP"/>
    <s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x v="8"/>
    <x v="8"/>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DETECT (DE)"/>
    <s v="DE.AE"/>
    <s v="Anomalies and Events (DE.AE): Anomalous activity is detected in a timely manner and the potential impact of events is understood."/>
    <x v="9"/>
    <x v="9"/>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DETECT (DE)"/>
    <s v="DE.AE"/>
    <s v="Anomalies and Events (DE.AE): Anomalous activity is detected in a timely manner and the potential impact of events is understood."/>
    <x v="10"/>
    <x v="10"/>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DETECT (DE)"/>
    <s v="DE.CM"/>
    <s v="Security Continuous Monitoring (DE.CM): The information system and assets are monitored at discrete intervals to identify cybersecurity events and verify the effectiveness of protective measures."/>
    <x v="11"/>
    <x v="11"/>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DETECT (DE)"/>
    <s v="DE.CM"/>
    <s v="Security Continuous Monitoring (DE.CM): The information system and assets are monitored at discrete intervals to identify cybersecurity events and verify the effectiveness of protective measures."/>
    <x v="12"/>
    <x v="12"/>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DETECT (DE)"/>
    <s v="DE.CM"/>
    <s v="Security Continuous Monitoring (DE.CM): The information system and assets are monitored at discrete intervals to identify cybersecurity events and verify the effectiveness of protective measures."/>
    <x v="13"/>
    <x v="13"/>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DETECT (DE)"/>
    <s v="DE.CM"/>
    <s v="Security Continuous Monitoring (DE.CM): The information system and assets are monitored at discrete intervals to identify cybersecurity events and verify the effectiveness of protective measures."/>
    <x v="14"/>
    <x v="14"/>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DETECT (DE)"/>
    <s v="DE.DP"/>
    <s v="Detection Processes (DE.DP): Detection processes and procedures are maintained and tested to ensure timely and adequate awareness of anomalous events."/>
    <x v="15"/>
    <x v="15"/>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DETECT (DE)"/>
    <s v="DE.DP"/>
    <s v="Detection Processes (DE.DP): Detection processes and procedures are maintained and tested to ensure timely and adequate awareness of anomalous events."/>
    <x v="16"/>
    <x v="16"/>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DETECT (DE)"/>
    <s v="DE.DP"/>
    <s v="Detection Processes (DE.DP): Detection processes and procedures are maintained and tested to ensure timely and adequate awareness of anomalous events."/>
    <x v="17"/>
    <x v="17"/>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DETECT (DE)"/>
    <s v="DE.DP"/>
    <s v="Detection Processes (DE.DP): Detection processes and procedures are maintained and tested to ensure timely and adequate awareness of anomalous events."/>
    <x v="18"/>
    <x v="18"/>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DETECT (DE)"/>
    <s v="DE.DP"/>
    <s v="Detection Processes (DE.DP): Detection processes and procedures are maintained and tested to ensure timely and adequate awareness of anomalous events."/>
    <x v="19"/>
    <x v="19"/>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IDENTIFY (ID)"/>
    <s v="ID.GV"/>
    <s v="Governance (ID.GV): The policies, procedures, and processes to manage and monitor the organization’s regulatory, legal, risk, environmental, and operational requirements are understood and inform the management of cybersecurity risk."/>
    <x v="7"/>
    <x v="7"/>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PROTECT (PR)"/>
    <s v="PR.AC"/>
    <s v="Access Control (PR.AC): Access to assets and associated facilities is limited to authorized users, processes, or devices, and to authorized activities and transactions."/>
    <x v="20"/>
    <x v="20"/>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PROTECT (PR)"/>
    <s v="PR.AC"/>
    <s v="Access Control (PR.AC): Access to assets and associated facilities is limited to authorized users, processes, or devices, and to authorized activities and transactions."/>
    <x v="21"/>
    <x v="21"/>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PROTECT (PR)"/>
    <s v="PR.AC"/>
    <s v="Access Control (PR.AC): Access to assets and associated facilities is limited to authorized users, processes, or devices, and to authorized activities and transactions."/>
    <x v="22"/>
    <x v="22"/>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PROTECT (PR)"/>
    <s v="PR.AT"/>
    <s v="Awareness and Training (PR.AT): The organization’s personnel and partners are provided cybersecurity awareness education and are adequately trained to perform their information security-related duties and responsibilities consistent with related policies, procedures, and agreements."/>
    <x v="23"/>
    <x v="23"/>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PROTECT (PR)"/>
    <s v="PR.AT"/>
    <s v="Awareness and Training (PR.AT): The organization’s personnel and partners are provided cybersecurity awareness education and are adequately trained to perform their information security-related duties and responsibilities consistent with related policies, procedures, and agreements."/>
    <x v="24"/>
    <x v="24"/>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PROTECT (PR)"/>
    <s v="PR.AT"/>
    <s v="Awareness and Training (PR.AT): The organization’s personnel and partners are provided cybersecurity awareness education and are adequately trained to perform their information security-related duties and responsibilities consistent with related policies, procedures, and agreements."/>
    <x v="25"/>
    <x v="25"/>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PROTECT (PR)"/>
    <s v="PR.AT"/>
    <s v="Awareness and Training (PR.AT): The organization’s personnel and partners are provided cybersecurity awareness education and are adequately trained to perform their information security-related duties and responsibilities consistent with related policies, procedures, and agreements."/>
    <x v="26"/>
    <x v="26"/>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PROTECT (PR)"/>
    <s v="PR.AT"/>
    <s v="Awareness and Training (PR.AT): The organization’s personnel and partners are provided cybersecurity awareness education and are adequately trained to perform their information security-related duties and responsibilities consistent with related policies, procedures, and agreements."/>
    <x v="27"/>
    <x v="27"/>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PROTECT (PR)"/>
    <s v="PR.DS"/>
    <s v="Data Security (PR.DS): Information and records (data) are managed consistent with the organization’s risk strategy to protect the confidentiality, integrity, and availability of information."/>
    <x v="28"/>
    <x v="28"/>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PROTECT (PR)"/>
    <s v="PR.IP"/>
    <s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x v="29"/>
    <x v="29"/>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PROTECT (PR)"/>
    <s v="PR.PT"/>
    <s v="Protective Technology (PR.PT): Technical security solutions are managed to ensure the security and resilience of systems and assets, consistent with related policies, procedures, and agreements."/>
    <x v="30"/>
    <x v="30"/>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RESPOND (RS)"/>
    <s v="RS.AN"/>
    <s v="Analysis (RS.AN): Analysis is conducted to ensure adequate response and support recovery activities."/>
    <x v="31"/>
    <x v="31"/>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RESPOND (RS)"/>
    <s v="RS.AN"/>
    <s v="Analysis (RS.AN): Analysis is conducted to ensure adequate response and support recovery activities."/>
    <x v="32"/>
    <x v="32"/>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RESPOND (RS)"/>
    <s v="RS.AN"/>
    <s v="Analysis (RS.AN): Analysis is conducted to ensure adequate response and support recovery activities."/>
    <x v="33"/>
    <x v="33"/>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RESPOND (RS)"/>
    <s v="RS.CO"/>
    <s v="Communications (RS.CO): Response activities are coordinated with internal and external stakeholders, as appropriate, to include external support from law enforcement agencies."/>
    <x v="34"/>
    <x v="34"/>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RESPOND (RS)"/>
    <s v="RS.CO"/>
    <s v="Communications (RS.CO): Response activities are coordinated with internal and external stakeholders, as appropriate, to include external support from law enforcement agencies."/>
    <x v="35"/>
    <x v="35"/>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RESPOND (RS)"/>
    <s v="RS.CO"/>
    <s v="Communications (RS.CO): Response activities are coordinated with internal and external stakeholders, as appropriate, to include external support from law enforcement agencies."/>
    <x v="36"/>
    <x v="36"/>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RESPOND (RS)"/>
    <s v="RS.IM"/>
    <s v="Improvements (RS.IM): Organizational response activities are improved by incorporating lessons learned from current and previous detection/response activities."/>
    <x v="37"/>
    <x v="37"/>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RESPOND (RS)"/>
    <s v="RS.IM"/>
    <s v="Improvements (RS.IM): Organizational response activities are improved by incorporating lessons learned from current and previous detection/response activities."/>
    <x v="38"/>
    <x v="38"/>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RESPOND (RS)"/>
    <s v="RS.MI"/>
    <s v="Mitigation (RS.MI): Activities are performed to prevent expansion of an event, mitigate its effects, and eradicate the incident."/>
    <x v="39"/>
    <x v="39"/>
    <n v="1"/>
    <s v="Partial"/>
    <s v="High"/>
  </r>
  <r>
    <x v="3"/>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2:_x000a_Each Responsible Entity with at least one asset identified in CIP-002 containing low impact BES Cyber Systems shall implement one or more documented cyber security plan(s) for its low impact BES Cyber Systems that include the sections in Attachment 1._x000a__x000a_"/>
    <s v="RESPOND (RS)"/>
    <s v="RS.MI"/>
    <s v="Mitigation (RS.MI): Activities are performed to prevent expansion of an event, mitigate its effects, and eradicate the incident."/>
    <x v="40"/>
    <x v="40"/>
    <n v="1"/>
    <s v="Partial"/>
    <s v="High"/>
  </r>
  <r>
    <x v="4"/>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3:_x000a_Each Responsible Entity shall identify a CIP Senior Manager by name and document any change within 30 calendar days of the change._x000a_"/>
    <s v="IDENTIFY (ID)"/>
    <s v="ID.AM"/>
    <s v="Asset Management (ID.AM): The data, personnel, devices, systems, and facilities that enable the organization to achieve business purposes are identified and managed consistent with their relative importance to business objectives and the organization’s risk strategy."/>
    <x v="41"/>
    <x v="41"/>
    <n v="1"/>
    <s v="Partial"/>
    <s v="High"/>
  </r>
  <r>
    <x v="4"/>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3:_x000a_Each Responsible Entity shall identify a CIP Senior Manager by name and document any change within 30 calendar days of the change._x000a_"/>
    <s v="IDENTIFY (ID)"/>
    <s v="ID.GV"/>
    <s v="Governance (ID.GV): The policies, procedures, and processes to manage and monitor the organization’s regulatory, legal, risk, environmental, and operational requirements are understood and inform the management of cybersecurity risk."/>
    <x v="42"/>
    <x v="42"/>
    <n v="1"/>
    <s v="Partial"/>
    <s v="High"/>
  </r>
  <r>
    <x v="4"/>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3:_x000a_Each Responsible Entity shall identify a CIP Senior Manager by name and document any change within 30 calendar days of the change._x000a_"/>
    <s v="DETECT (DE)"/>
    <s v="DE.DP"/>
    <s v="Detection Processes (DE.DP): Detection processes and procedures are maintained and tested to ensure timely and adequate awareness of anomalous events."/>
    <x v="15"/>
    <x v="15"/>
    <n v="1"/>
    <s v="Partial"/>
    <s v="High"/>
  </r>
  <r>
    <x v="4"/>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3:_x000a_Each Responsible Entity shall identify a CIP Senior Manager by name and document any change within 30 calendar days of the change._x000a_"/>
    <s v="PROTECT (PR)"/>
    <s v="PR.AT"/>
    <s v="Awareness and Training (PR.AT): The organization’s personnel and partners are provided cybersecurity awareness education and are adequately trained to perform their information security-related duties and responsibilities consistent with related policies, procedures, and agreements."/>
    <x v="26"/>
    <x v="26"/>
    <n v="1"/>
    <s v="Partial"/>
    <s v="High"/>
  </r>
  <r>
    <x v="5"/>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4:_x000a_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_x000a_"/>
    <s v="IDENTIFY (ID)"/>
    <s v="ID.AM"/>
    <s v="Asset Management (ID.AM): The data, personnel, devices, systems, and facilities that enable the organization to achieve business purposes are identified and managed consistent with their relative importance to business objectives and the organization’s risk strategy."/>
    <x v="41"/>
    <x v="41"/>
    <n v="1"/>
    <s v="Partial"/>
    <s v="High"/>
  </r>
  <r>
    <x v="5"/>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4:_x000a_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_x000a_"/>
    <s v="IDENTIFY (ID)"/>
    <s v="ID.GV"/>
    <s v="Governance (ID.GV): The policies, procedures, and processes to manage and monitor the organization’s regulatory, legal, risk, environmental, and operational requirements are understood and inform the management of cybersecurity risk."/>
    <x v="42"/>
    <x v="42"/>
    <n v="1"/>
    <s v="Partial"/>
    <s v="High"/>
  </r>
  <r>
    <x v="5"/>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4:_x000a_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_x000a_"/>
    <s v="DETECT (DE)"/>
    <s v="DE.DP"/>
    <s v="Detection Processes (DE.DP): Detection processes and procedures are maintained and tested to ensure timely and adequate awareness of anomalous events."/>
    <x v="15"/>
    <x v="15"/>
    <n v="1"/>
    <s v="Partial"/>
    <s v="High"/>
  </r>
  <r>
    <x v="5"/>
    <s v="Purpose: To specify consistent and sustainable security management controls that establish responsibility and accountability to protect BES Cyber Systems against compromise that could lead to misoperation or instability in the Bulk Electric System (BES)._x000a__x000a_Requirement 4:_x000a_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_x000a_"/>
    <s v="PROTECT (PR)"/>
    <s v="PR.AT"/>
    <s v="Awareness and Training (PR.AT): The organization’s personnel and partners are provided cybersecurity awareness education and are adequately trained to perform their information security-related duties and responsibilities consistent with related policies, procedures, and agreements."/>
    <x v="26"/>
    <x v="26"/>
    <n v="1"/>
    <s v="Partial"/>
    <s v="High"/>
  </r>
  <r>
    <x v="6"/>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1:_x000a_Each Responsible Entity shall implement one or more documented processes that collectively include each of the applicable requirement parts in CIP-004-6 Table R1 – Security Awareness Program._x000a_"/>
    <s v="PROTECT (PR)"/>
    <s v="PR.AT"/>
    <s v="Awareness and Training (PR.AT): The organization’s personnel and partners are provided cybersecurity awareness education and are adequately trained to perform their information security-related duties and responsibilities consistent with related policies, procedures, and agreements."/>
    <x v="23"/>
    <x v="23"/>
    <n v="1"/>
    <s v="Partial"/>
    <s v="High"/>
  </r>
  <r>
    <x v="6"/>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1:_x000a_Each Responsible Entity shall implement one or more documented processes that collectively include each of the applicable requirement parts in CIP-004-6 Table R1 – Security Awareness Program._x000a_"/>
    <s v="PROTECT (PR)"/>
    <s v="PR.AT"/>
    <s v="Awareness and Training (PR.AT): The organization’s personnel and partners are provided cybersecurity awareness education and are adequately trained to perform their information security-related duties and responsibilities consistent with related policies, procedures, and agreements."/>
    <x v="24"/>
    <x v="24"/>
    <n v="1"/>
    <s v="Partial"/>
    <s v="High"/>
  </r>
  <r>
    <x v="6"/>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1:_x000a_Each Responsible Entity shall implement one or more documented processes that collectively include each of the applicable requirement parts in CIP-004-6 Table R1 – Security Awareness Program._x000a_"/>
    <s v="PROTECT (PR)"/>
    <s v="PR.AT"/>
    <s v="Awareness and Training (PR.AT): The organization’s personnel and partners are provided cybersecurity awareness education and are adequately trained to perform their information security-related duties and responsibilities consistent with related policies, procedures, and agreements."/>
    <x v="25"/>
    <x v="25"/>
    <n v="1"/>
    <s v="Partial"/>
    <s v="High"/>
  </r>
  <r>
    <x v="6"/>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1:_x000a_Each Responsible Entity shall implement one or more documented processes that collectively include each of the applicable requirement parts in CIP-004-6 Table R1 – Security Awareness Program._x000a_"/>
    <s v="PROTECT (PR)"/>
    <s v="PR.AT"/>
    <s v="Awareness and Training (PR.AT): The organization’s personnel and partners are provided cybersecurity awareness education and are adequately trained to perform their information security-related duties and responsibilities consistent with related policies, procedures, and agreements."/>
    <x v="26"/>
    <x v="26"/>
    <n v="1"/>
    <s v="Partial"/>
    <s v="High"/>
  </r>
  <r>
    <x v="6"/>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1:_x000a_Each Responsible Entity shall implement one or more documented processes that collectively include each of the applicable requirement parts in CIP-004-6 Table R1 – Security Awareness Program._x000a_"/>
    <s v="PROTECT (PR)"/>
    <s v="PR.AT"/>
    <s v="Awareness and Training (PR.AT): The organization’s personnel and partners are provided cybersecurity awareness education and are adequately trained to perform their information security-related duties and responsibilities consistent with related policies, procedures, and agreements."/>
    <x v="27"/>
    <x v="27"/>
    <n v="1"/>
    <s v="Partial"/>
    <s v="High"/>
  </r>
  <r>
    <x v="7"/>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2:_x000a_Each Responsible Entity shall implement one or more cyber security training program(s) appropriate to individual roles, functions, or responsibilities that collectively includes each of the applicable requirement parts in CIP-004-6 Table R2 – Cyber Security Training Program._x000a_"/>
    <s v="IDENTIFY (ID)"/>
    <s v="ID.AM"/>
    <s v="Asset Management (ID.AM): The data, personnel, devices, systems, and facilities that enable the organization to achieve business purposes are identified and managed consistent with their relative importance to business objectives and the organization’s risk strategy."/>
    <x v="41"/>
    <x v="41"/>
    <n v="1"/>
    <s v="Partial"/>
    <s v="High"/>
  </r>
  <r>
    <x v="7"/>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2:_x000a_Each Responsible Entity shall implement one or more cyber security training program(s) appropriate to individual roles, functions, or responsibilities that collectively includes each of the applicable requirement parts in CIP-004-6 Table R2 – Cyber Security Training Program._x000a_"/>
    <s v="IDENTIFY (ID)"/>
    <s v="ID.BE"/>
    <s v="Business Environment (ID.BE): The organization’s mission, objectives, stakeholders, and activities are understood and prioritized; this information is used to inform cybersecurity roles, responsibilities, and risk management decisions."/>
    <x v="43"/>
    <x v="43"/>
    <n v="1"/>
    <s v="Partial"/>
    <s v="High"/>
  </r>
  <r>
    <x v="7"/>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2:_x000a_Each Responsible Entity shall implement one or more cyber security training program(s) appropriate to individual roles, functions, or responsibilities that collectively includes each of the applicable requirement parts in CIP-004-6 Table R2 – Cyber Security Training Program._x000a_"/>
    <s v="IDENTIFY (ID)"/>
    <s v="ID.GV"/>
    <s v="Governance (ID.GV): The policies, procedures, and processes to manage and monitor the organization’s regulatory, legal, risk, environmental, and operational requirements are understood and inform the management of cybersecurity risk."/>
    <x v="7"/>
    <x v="7"/>
    <n v="1"/>
    <s v="Partial"/>
    <s v="High"/>
  </r>
  <r>
    <x v="7"/>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2:_x000a_Each Responsible Entity shall implement one or more cyber security training program(s) appropriate to individual roles, functions, or responsibilities that collectively includes each of the applicable requirement parts in CIP-004-6 Table R2 – Cyber Security Training Program._x000a_"/>
    <s v="PROTECT (PR)"/>
    <s v="PR.AT"/>
    <s v="Awareness and Training (PR.AT): The organization’s personnel and partners are provided cybersecurity awareness education and are adequately trained to perform their information security-related duties and responsibilities consistent with related policies, procedures, and agreements."/>
    <x v="23"/>
    <x v="23"/>
    <n v="1"/>
    <s v="Partial"/>
    <s v="High"/>
  </r>
  <r>
    <x v="7"/>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2:_x000a_Each Responsible Entity shall implement one or more cyber security training program(s) appropriate to individual roles, functions, or responsibilities that collectively includes each of the applicable requirement parts in CIP-004-6 Table R2 – Cyber Security Training Program._x000a_"/>
    <s v="PROTECT (PR)"/>
    <s v="PR.AT"/>
    <s v="Awareness and Training (PR.AT): The organization’s personnel and partners are provided cybersecurity awareness education and are adequately trained to perform their information security-related duties and responsibilities consistent with related policies, procedures, and agreements."/>
    <x v="24"/>
    <x v="24"/>
    <n v="1"/>
    <s v="Partial"/>
    <s v="High"/>
  </r>
  <r>
    <x v="7"/>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2:_x000a_Each Responsible Entity shall implement one or more cyber security training program(s) appropriate to individual roles, functions, or responsibilities that collectively includes each of the applicable requirement parts in CIP-004-6 Table R2 – Cyber Security Training Program._x000a_"/>
    <s v="PROTECT (PR)"/>
    <s v="PR.AT"/>
    <s v="Awareness and Training (PR.AT): The organization’s personnel and partners are provided cybersecurity awareness education and are adequately trained to perform their information security-related duties and responsibilities consistent with related policies, procedures, and agreements."/>
    <x v="25"/>
    <x v="25"/>
    <n v="1"/>
    <s v="Partial"/>
    <s v="High"/>
  </r>
  <r>
    <x v="7"/>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2:_x000a_Each Responsible Entity shall implement one or more cyber security training program(s) appropriate to individual roles, functions, or responsibilities that collectively includes each of the applicable requirement parts in CIP-004-6 Table R2 – Cyber Security Training Program._x000a_"/>
    <s v="PROTECT (PR)"/>
    <s v="PR.AT"/>
    <s v="Awareness and Training (PR.AT): The organization’s personnel and partners are provided cybersecurity awareness education and are adequately trained to perform their information security-related duties and responsibilities consistent with related policies, procedures, and agreements."/>
    <x v="26"/>
    <x v="26"/>
    <n v="1"/>
    <s v="Partial"/>
    <s v="High"/>
  </r>
  <r>
    <x v="7"/>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2:_x000a_Each Responsible Entity shall implement one or more cyber security training program(s) appropriate to individual roles, functions, or responsibilities that collectively includes each of the applicable requirement parts in CIP-004-6 Table R2 – Cyber Security Training Program._x000a_"/>
    <s v="PROTECT (PR)"/>
    <s v="PR.AT"/>
    <s v="Awareness and Training (PR.AT): The organization’s personnel and partners are provided cybersecurity awareness education and are adequately trained to perform their information security-related duties and responsibilities consistent with related policies, procedures, and agreements."/>
    <x v="27"/>
    <x v="27"/>
    <n v="1"/>
    <s v="Partial"/>
    <s v="High"/>
  </r>
  <r>
    <x v="7"/>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2:_x000a_Each Responsible Entity shall implement one or more cyber security training program(s) appropriate to individual roles, functions, or responsibilities that collectively includes each of the applicable requirement parts in CIP-004-6 Table R2 – Cyber Security Training Program._x000a_"/>
    <s v="PROTECT (PR)"/>
    <s v="PR.AT"/>
    <s v="Awareness and Training (PR.AT): The organization’s personnel and partners are provided cybersecurity awareness education and are adequately trained to perform their information security-related duties and responsibilities consistent with related policies, procedures, and agreements."/>
    <x v="44"/>
    <x v="44"/>
    <n v="1"/>
    <s v="Partial"/>
    <s v="High"/>
  </r>
  <r>
    <x v="8"/>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3:_x000a_Each Responsible Entity shall implement one or more documented personnel risk assessment program(s) to attain and retain authorized electronic or authorized unescorted physical access to BES Cyber Systems that collectively include each of the applicable requirement parts in CIP-004-6 Table R3 – Personnel Risk Assessment Program._x000a_"/>
    <s v="PROTECT (PR)"/>
    <s v="PR.AC"/>
    <s v="Access Control (PR.AC): Access to assets and associated facilities is limited to authorized users, processes, or devices, and to authorized activities and transactions."/>
    <x v="45"/>
    <x v="45"/>
    <n v="1"/>
    <s v="Partial"/>
    <s v="High"/>
  </r>
  <r>
    <x v="8"/>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3:_x000a_Each Responsible Entity shall implement one or more documented personnel risk assessment program(s) to attain and retain authorized electronic or authorized unescorted physical access to BES Cyber Systems that collectively include each of the applicable requirement parts in CIP-004-6 Table R3 – Personnel Risk Assessment Program._x000a_"/>
    <s v="PROTECT (PR)"/>
    <s v="PR.IP"/>
    <s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x v="44"/>
    <x v="44"/>
    <n v="1"/>
    <s v="Partial"/>
    <s v="High"/>
  </r>
  <r>
    <x v="9"/>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4:_x000a_Each Responsible Entity shall implement one or more documented access management program(s) that collectively include each of the applicable requirement parts in CIP-004-6 Table R4 – Access Management Program._x000a__x000a_"/>
    <s v="IDENTIFY (ID)"/>
    <s v="ID.AM"/>
    <s v="Asset Management (ID.AM): The data, personnel, devices, systems, and facilities that enable the organization to achieve business purposes are identified and managed consistent with their relative importance to business objectives and the organization’s risk strategy."/>
    <x v="41"/>
    <x v="41"/>
    <n v="1"/>
    <s v="Partial"/>
    <s v="High"/>
  </r>
  <r>
    <x v="9"/>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4:_x000a_Each Responsible Entity shall implement one or more documented access management program(s) that collectively include each of the applicable requirement parts in CIP-004-6 Table R4 – Access Management Program._x000a__x000a_"/>
    <s v="PROTECT (PR)"/>
    <s v="PR.AC"/>
    <s v="Access Control (PR.AC): Access to assets and associated facilities is limited to authorized users, processes, or devices, and to authorized activities and transactions."/>
    <x v="20"/>
    <x v="20"/>
    <n v="1"/>
    <s v="Partial"/>
    <s v="High"/>
  </r>
  <r>
    <x v="9"/>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4:_x000a_Each Responsible Entity shall implement one or more documented access management program(s) that collectively include each of the applicable requirement parts in CIP-004-6 Table R4 – Access Management Program._x000a__x000a_"/>
    <s v="PROTECT (PR)"/>
    <s v="PR.AC"/>
    <s v="Access Control (PR.AC): Access to assets and associated facilities is limited to authorized users, processes, or devices, and to authorized activities and transactions."/>
    <x v="21"/>
    <x v="21"/>
    <n v="1"/>
    <s v="Partial"/>
    <s v="High"/>
  </r>
  <r>
    <x v="9"/>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4:_x000a_Each Responsible Entity shall implement one or more documented access management program(s) that collectively include each of the applicable requirement parts in CIP-004-6 Table R4 – Access Management Program._x000a__x000a_"/>
    <s v="PROTECT (PR)"/>
    <s v="PR.AC"/>
    <s v="Access Control (PR.AC): Access to assets and associated facilities is limited to authorized users, processes, or devices, and to authorized activities and transactions."/>
    <x v="22"/>
    <x v="22"/>
    <n v="1"/>
    <s v="Partial"/>
    <s v="High"/>
  </r>
  <r>
    <x v="9"/>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4:_x000a_Each Responsible Entity shall implement one or more documented access management program(s) that collectively include each of the applicable requirement parts in CIP-004-6 Table R4 – Access Management Program._x000a__x000a_"/>
    <s v="PROTECT (PR)"/>
    <s v="PR.AC"/>
    <s v="Access Control (PR.AC): Access to assets and associated facilities is limited to authorized users, processes, or devices, and to authorized activities and transactions."/>
    <x v="46"/>
    <x v="46"/>
    <n v="1"/>
    <s v="Partial"/>
    <s v="High"/>
  </r>
  <r>
    <x v="9"/>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4:_x000a_Each Responsible Entity shall implement one or more documented access management program(s) that collectively include each of the applicable requirement parts in CIP-004-6 Table R4 – Access Management Program._x000a__x000a_"/>
    <s v="PROTECT (PR)"/>
    <s v="PR.DS"/>
    <s v="Data Security (PR.DS): Information and records (data) are managed consistent with the organization’s risk strategy to protect the confidentiality, integrity, and availability of information."/>
    <x v="47"/>
    <x v="47"/>
    <n v="1"/>
    <s v="Partial"/>
    <s v="High"/>
  </r>
  <r>
    <x v="9"/>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4:_x000a_Each Responsible Entity shall implement one or more documented access management program(s) that collectively include each of the applicable requirement parts in CIP-004-6 Table R4 – Access Management Program._x000a__x000a_"/>
    <s v="PROTECT (PR)"/>
    <s v="PR.DS"/>
    <s v="Data Security (PR.DS): Information and records (data) are managed consistent with the organization’s risk strategy to protect the confidentiality, integrity, and availability of information."/>
    <x v="28"/>
    <x v="28"/>
    <n v="1"/>
    <s v="Partial"/>
    <s v="High"/>
  </r>
  <r>
    <x v="9"/>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4:_x000a_Each Responsible Entity shall implement one or more documented access management program(s) that collectively include each of the applicable requirement parts in CIP-004-6 Table R4 – Access Management Program._x000a__x000a_"/>
    <s v="PROTECT (PR)"/>
    <s v="PR.DS"/>
    <s v="Data Security (PR.DS): Information and records (data) are managed consistent with the organization’s risk strategy to protect the confidentiality, integrity, and availability of information."/>
    <x v="48"/>
    <x v="48"/>
    <n v="1"/>
    <s v="Partial"/>
    <s v="High"/>
  </r>
  <r>
    <x v="9"/>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4:_x000a_Each Responsible Entity shall implement one or more documented access management program(s) that collectively include each of the applicable requirement parts in CIP-004-6 Table R4 – Access Management Program._x000a__x000a_"/>
    <s v="PROTECT (PR)"/>
    <s v="PR.IP"/>
    <s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x v="44"/>
    <x v="44"/>
    <n v="1"/>
    <s v="Partial"/>
    <s v="High"/>
  </r>
  <r>
    <x v="10"/>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5:_x000a_Each Responsible Entity shall implement one or more documented access revocation program(s) that collectively include each of the applicable requirement parts in CIP-004-6 Table R5 – Access Revocation._x000a_"/>
    <s v="PROTECT (PR)"/>
    <s v="PR.AC"/>
    <s v="Access Control (PR.AC): Access to assets and associated facilities is limited to authorized users, processes, or devices, and to authorized activities and transactions."/>
    <x v="20"/>
    <x v="20"/>
    <n v="1"/>
    <s v="Partial"/>
    <s v="High"/>
  </r>
  <r>
    <x v="10"/>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5:_x000a_Each Responsible Entity shall implement one or more documented access revocation program(s) that collectively include each of the applicable requirement parts in CIP-004-6 Table R5 – Access Revocation._x000a_"/>
    <s v="PROTECT (PR)"/>
    <s v="PR.AC"/>
    <s v="Access Control (PR.AC): Access to assets and associated facilities is limited to authorized users, processes, or devices, and to authorized activities and transactions."/>
    <x v="21"/>
    <x v="21"/>
    <n v="1"/>
    <s v="Partial"/>
    <s v="High"/>
  </r>
  <r>
    <x v="10"/>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5:_x000a_Each Responsible Entity shall implement one or more documented access revocation program(s) that collectively include each of the applicable requirement parts in CIP-004-6 Table R5 – Access Revocation._x000a_"/>
    <s v="PROTECT (PR)"/>
    <s v="PR.AC"/>
    <s v="Access Control (PR.AC): Access to assets and associated facilities is limited to authorized users, processes, or devices, and to authorized activities and transactions."/>
    <x v="22"/>
    <x v="22"/>
    <n v="1"/>
    <s v="Partial"/>
    <s v="High"/>
  </r>
  <r>
    <x v="10"/>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5:_x000a_Each Responsible Entity shall implement one or more documented access revocation program(s) that collectively include each of the applicable requirement parts in CIP-004-6 Table R5 – Access Revocation._x000a_"/>
    <s v="PROTECT (PR)"/>
    <s v="PR.AC"/>
    <s v="Access Control (PR.AC): Access to assets and associated facilities is limited to authorized users, processes, or devices, and to authorized activities and transactions."/>
    <x v="46"/>
    <x v="46"/>
    <n v="1"/>
    <s v="Partial"/>
    <s v="High"/>
  </r>
  <r>
    <x v="10"/>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5:_x000a_Each Responsible Entity shall implement one or more documented access revocation program(s) that collectively include each of the applicable requirement parts in CIP-004-6 Table R5 – Access Revocation._x000a_"/>
    <s v="PROTECT (PR)"/>
    <s v="PR.DS"/>
    <s v="Data Security (PR.DS): Information and records (data) are managed consistent with the organization’s risk strategy to protect the confidentiality, integrity, and availability of information."/>
    <x v="47"/>
    <x v="47"/>
    <n v="1"/>
    <s v="Partial"/>
    <s v="High"/>
  </r>
  <r>
    <x v="10"/>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5:_x000a_Each Responsible Entity shall implement one or more documented access revocation program(s) that collectively include each of the applicable requirement parts in CIP-004-6 Table R5 – Access Revocation._x000a_"/>
    <s v="PROTECT (PR)"/>
    <s v="PR.DS"/>
    <s v="Data Security (PR.DS): Information and records (data) are managed consistent with the organization’s risk strategy to protect the confidentiality, integrity, and availability of information."/>
    <x v="28"/>
    <x v="28"/>
    <n v="1"/>
    <s v="Partial"/>
    <s v="High"/>
  </r>
  <r>
    <x v="10"/>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5:_x000a_Each Responsible Entity shall implement one or more documented access revocation program(s) that collectively include each of the applicable requirement parts in CIP-004-6 Table R5 – Access Revocation._x000a_"/>
    <s v="PROTECT (PR)"/>
    <s v="PR.DS"/>
    <s v="Data Security (PR.DS): Information and records (data) are managed consistent with the organization’s risk strategy to protect the confidentiality, integrity, and availability of information."/>
    <x v="48"/>
    <x v="48"/>
    <n v="1"/>
    <s v="Partial"/>
    <s v="High"/>
  </r>
  <r>
    <x v="10"/>
    <s v="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_x000a__x000a_Requirement 5:_x000a_Each Responsible Entity shall implement one or more documented access revocation program(s) that collectively include each of the applicable requirement parts in CIP-004-6 Table R5 – Access Revocation._x000a_"/>
    <s v="PROTECT (PR)"/>
    <s v="PR.IP"/>
    <s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x v="44"/>
    <x v="44"/>
    <n v="1"/>
    <s v="Partial"/>
    <s v="High"/>
  </r>
  <r>
    <x v="11"/>
    <s v="Purpose: To manage electronic access to BES Cyber Systems by specifying a controlled Electronic Security Perimeter in support of protecting BES Cyber Systems against compromise that could lead to misoperation or instability in the BES._x000a__x000a_Requirement 1:_x000a_Each Responsible Entity shall implement one or more documented processes that collectively include each of the applicable requirement parts in CIP-005-5 Table R1 – Electronic Security Perimeter._x000a_"/>
    <s v="IDENTIFY (ID)"/>
    <s v="ID.AM"/>
    <s v="Asset Management (ID.AM): The data, personnel, devices, systems, and facilities that enable the organization to achieve business purposes are identified and managed consistent with their relative importance to business objectives and the organization’s risk strategy."/>
    <x v="3"/>
    <x v="3"/>
    <n v="1"/>
    <s v="Partial"/>
    <s v="High"/>
  </r>
  <r>
    <x v="11"/>
    <s v="Purpose: To manage electronic access to BES Cyber Systems by specifying a controlled Electronic Security Perimeter in support of protecting BES Cyber Systems against compromise that could lead to misoperation or instability in the BES._x000a__x000a_Requirement 1:_x000a_Each Responsible Entity shall implement one or more documented processes that collectively include each of the applicable requirement parts in CIP-005-5 Table R1 – Electronic Security Perimeter._x000a_"/>
    <s v="PROTECT (PR)"/>
    <s v="PR.AC"/>
    <s v="Access Control (PR.AC): Access to assets and associated facilities is limited to authorized users, processes, or devices, and to authorized activities and transactions."/>
    <x v="22"/>
    <x v="22"/>
    <n v="1"/>
    <s v="Partial"/>
    <s v="High"/>
  </r>
  <r>
    <x v="11"/>
    <s v="Purpose: To manage electronic access to BES Cyber Systems by specifying a controlled Electronic Security Perimeter in support of protecting BES Cyber Systems against compromise that could lead to misoperation or instability in the BES._x000a__x000a_Requirement 1:_x000a_Each Responsible Entity shall implement one or more documented processes that collectively include each of the applicable requirement parts in CIP-005-5 Table R1 – Electronic Security Perimeter._x000a_"/>
    <s v="PROTECT (PR)"/>
    <s v="PR.AC"/>
    <s v="Access Control (PR.AC): Access to assets and associated facilities is limited to authorized users, processes, or devices, and to authorized activities and transactions."/>
    <x v="49"/>
    <x v="49"/>
    <n v="1"/>
    <s v="Partial"/>
    <s v="High"/>
  </r>
  <r>
    <x v="11"/>
    <s v="Purpose: To manage electronic access to BES Cyber Systems by specifying a controlled Electronic Security Perimeter in support of protecting BES Cyber Systems against compromise that could lead to misoperation or instability in the BES._x000a__x000a_Requirement 1:_x000a_Each Responsible Entity shall implement one or more documented processes that collectively include each of the applicable requirement parts in CIP-005-5 Table R1 – Electronic Security Perimeter._x000a_"/>
    <s v="PROTECT (PR)"/>
    <s v="PR.AC"/>
    <s v="Access Control (PR.AC): Access to assets and associated facilities is limited to authorized users, processes, or devices, and to authorized activities and transactions."/>
    <x v="50"/>
    <x v="50"/>
    <n v="1"/>
    <s v="Partial"/>
    <s v="High"/>
  </r>
  <r>
    <x v="11"/>
    <s v="Purpose: To manage electronic access to BES Cyber Systems by specifying a controlled Electronic Security Perimeter in support of protecting BES Cyber Systems against compromise that could lead to misoperation or instability in the BES._x000a__x000a_Requirement 1:_x000a_Each Responsible Entity shall implement one or more documented processes that collectively include each of the applicable requirement parts in CIP-005-5 Table R1 – Electronic Security Perimeter._x000a_"/>
    <s v="PROTECT (PR)"/>
    <s v="PR.DS"/>
    <s v="Data Security (PR.DS): Information and records (data) are managed consistent with the organization’s risk strategy to protect the confidentiality, integrity, and availability of information."/>
    <x v="28"/>
    <x v="28"/>
    <n v="1"/>
    <s v="Partial"/>
    <s v="High"/>
  </r>
  <r>
    <x v="11"/>
    <s v="Purpose: To manage electronic access to BES Cyber Systems by specifying a controlled Electronic Security Perimeter in support of protecting BES Cyber Systems against compromise that could lead to misoperation or instability in the BES._x000a__x000a_Requirement 1:_x000a_Each Responsible Entity shall implement one or more documented processes that collectively include each of the applicable requirement parts in CIP-005-5 Table R1 – Electronic Security Perimeter._x000a_"/>
    <s v="PROTECT (PR)"/>
    <s v="PR.DS"/>
    <s v="Data Security (PR.DS): Information and records (data) are managed consistent with the organization’s risk strategy to protect the confidentiality, integrity, and availability of information."/>
    <x v="48"/>
    <x v="48"/>
    <n v="1"/>
    <s v="Partial"/>
    <s v="High"/>
  </r>
  <r>
    <x v="11"/>
    <s v="Purpose: To manage electronic access to BES Cyber Systems by specifying a controlled Electronic Security Perimeter in support of protecting BES Cyber Systems against compromise that could lead to misoperation or instability in the BES._x000a__x000a_Requirement 1:_x000a_Each Responsible Entity shall implement one or more documented processes that collectively include each of the applicable requirement parts in CIP-005-5 Table R1 – Electronic Security Perimeter._x000a_"/>
    <s v="PROTECT (PR)"/>
    <s v="PR.DS"/>
    <s v="Data Security (PR.DS): Information and records (data) are managed consistent with the organization’s risk strategy to protect the confidentiality, integrity, and availability of information."/>
    <x v="51"/>
    <x v="51"/>
    <n v="1"/>
    <s v="Partial"/>
    <s v="High"/>
  </r>
  <r>
    <x v="11"/>
    <s v="Purpose: To manage electronic access to BES Cyber Systems by specifying a controlled Electronic Security Perimeter in support of protecting BES Cyber Systems against compromise that could lead to misoperation or instability in the BES._x000a__x000a_Requirement 1:_x000a_Each Responsible Entity shall implement one or more documented processes that collectively include each of the applicable requirement parts in CIP-005-5 Table R1 – Electronic Security Perimeter._x000a_"/>
    <s v="PROTECT (PR)"/>
    <s v="PR.PT"/>
    <s v="Protective Technology (PR.PT): Technical security solutions are managed to ensure the security and resilience of systems and assets, consistent with related policies, procedures, and agreements."/>
    <x v="52"/>
    <x v="52"/>
    <n v="1"/>
    <s v="Partial"/>
    <s v="High"/>
  </r>
  <r>
    <x v="11"/>
    <s v="Purpose: To manage electronic access to BES Cyber Systems by specifying a controlled Electronic Security Perimeter in support of protecting BES Cyber Systems against compromise that could lead to misoperation or instability in the BES._x000a__x000a_Requirement 1:_x000a_Each Responsible Entity shall implement one or more documented processes that collectively include each of the applicable requirement parts in CIP-005-5 Table R1 – Electronic Security Perimeter._x000a_"/>
    <s v="DETECT (DE)"/>
    <s v="DE.AE"/>
    <s v="Anomalies and Events (DE.AE): Anomalous activity is detected in a timely manner and the potential impact of events is understood."/>
    <x v="9"/>
    <x v="9"/>
    <n v="1"/>
    <s v="Partial"/>
    <s v="High"/>
  </r>
  <r>
    <x v="11"/>
    <s v="Purpose: To manage electronic access to BES Cyber Systems by specifying a controlled Electronic Security Perimeter in support of protecting BES Cyber Systems against compromise that could lead to misoperation or instability in the BES._x000a__x000a_Requirement 1:_x000a_Each Responsible Entity shall implement one or more documented processes that collectively include each of the applicable requirement parts in CIP-005-5 Table R1 – Electronic Security Perimeter._x000a_"/>
    <s v="DETECT (DE)"/>
    <s v="DE.CM"/>
    <s v="Security Continuous Monitoring (DE.CM): The information system and assets are monitored at discrete intervals to identify cybersecurity events and verify the effectiveness of protective measures."/>
    <x v="53"/>
    <x v="53"/>
    <n v="1"/>
    <s v="Partial"/>
    <s v="High"/>
  </r>
  <r>
    <x v="11"/>
    <s v="Purpose: To manage electronic access to BES Cyber Systems by specifying a controlled Electronic Security Perimeter in support of protecting BES Cyber Systems against compromise that could lead to misoperation or instability in the BES._x000a__x000a_Requirement 1:_x000a_Each Responsible Entity shall implement one or more documented processes that collectively include each of the applicable requirement parts in CIP-005-5 Table R1 – Electronic Security Perimeter._x000a_"/>
    <s v="DETECT (DE)"/>
    <s v="DE.CM"/>
    <s v="Security Continuous Monitoring (DE.CM): The information system and assets are monitored at discrete intervals to identify cybersecurity events and verify the effectiveness of protective measures."/>
    <x v="54"/>
    <x v="54"/>
    <n v="1"/>
    <s v="Partial"/>
    <s v="High"/>
  </r>
  <r>
    <x v="11"/>
    <s v="Purpose: To manage electronic access to BES Cyber Systems by specifying a controlled Electronic Security Perimeter in support of protecting BES Cyber Systems against compromise that could lead to misoperation or instability in the BES._x000a__x000a_Requirement 1:_x000a_Each Responsible Entity shall implement one or more documented processes that collectively include each of the applicable requirement parts in CIP-005-5 Table R1 – Electronic Security Perimeter._x000a_"/>
    <s v="DETECT (DE)"/>
    <s v="DE.CM"/>
    <s v="Security Continuous Monitoring (DE.CM): The information system and assets are monitored at discrete intervals to identify cybersecurity events and verify the effectiveness of protective measures."/>
    <x v="14"/>
    <x v="14"/>
    <n v="1"/>
    <s v="Partial"/>
    <s v="High"/>
  </r>
  <r>
    <x v="12"/>
    <s v="Purpose: To manage electronic access to BES Cyber Systems by specifying a controlled Electronic Security Perimeter in support of protecting BES Cyber Systems against compromise that could lead to misoperation or instability in the BES._x000a__x000a_Requirement 2:_x000a_Each Responsible Entity allowing Interactive Remote Access to BES Cyber Systems shall implement one or more documented processes that collectively include the applicable requirement parts, where technically feasible, in CIP-005-5 Table R2 – Interactive Remote Access Management._x000a_"/>
    <s v="IDENTIFY (ID)"/>
    <s v="ID.AM"/>
    <s v="Asset Management (ID.AM): The data, personnel, devices, systems, and facilities that enable the organization to achieve business purposes are identified and managed consistent with their relative importance to business objectives and the organization’s risk strategy."/>
    <x v="2"/>
    <x v="2"/>
    <n v="1"/>
    <s v="Partial"/>
    <s v="High"/>
  </r>
  <r>
    <x v="12"/>
    <s v="Purpose: To manage electronic access to BES Cyber Systems by specifying a controlled Electronic Security Perimeter in support of protecting BES Cyber Systems against compromise that could lead to misoperation or instability in the BES._x000a__x000a_Requirement 2:_x000a_Each Responsible Entity allowing Interactive Remote Access to BES Cyber Systems shall implement one or more documented processes that collectively include the applicable requirement parts, where technically feasible, in CIP-005-5 Table R2 – Interactive Remote Access Management._x000a_"/>
    <s v="PROTECT (PR)"/>
    <s v="PR.AC"/>
    <s v="Access Control (PR.AC): Access to assets and associated facilities is limited to authorized users, processes, or devices, and to authorized activities and transactions."/>
    <x v="22"/>
    <x v="22"/>
    <n v="1"/>
    <s v="Partial"/>
    <s v="High"/>
  </r>
  <r>
    <x v="12"/>
    <s v="Purpose: To manage electronic access to BES Cyber Systems by specifying a controlled Electronic Security Perimeter in support of protecting BES Cyber Systems against compromise that could lead to misoperation or instability in the BES._x000a__x000a_Requirement 2:_x000a_Each Responsible Entity allowing Interactive Remote Access to BES Cyber Systems shall implement one or more documented processes that collectively include the applicable requirement parts, where technically feasible, in CIP-005-5 Table R2 – Interactive Remote Access Management._x000a_"/>
    <s v="PROTECT (PR)"/>
    <s v="PR.AC"/>
    <s v="Access Control (PR.AC): Access to assets and associated facilities is limited to authorized users, processes, or devices, and to authorized activities and transactions."/>
    <x v="46"/>
    <x v="46"/>
    <n v="1"/>
    <s v="Partial"/>
    <s v="High"/>
  </r>
  <r>
    <x v="12"/>
    <s v="Purpose: To manage electronic access to BES Cyber Systems by specifying a controlled Electronic Security Perimeter in support of protecting BES Cyber Systems against compromise that could lead to misoperation or instability in the BES._x000a__x000a_Requirement 2:_x000a_Each Responsible Entity allowing Interactive Remote Access to BES Cyber Systems shall implement one or more documented processes that collectively include the applicable requirement parts, where technically feasible, in CIP-005-5 Table R2 – Interactive Remote Access Management._x000a_"/>
    <s v="PROTECT (PR)"/>
    <s v="PR.AC"/>
    <s v="Access Control (PR.AC): Access to assets and associated facilities is limited to authorized users, processes, or devices, and to authorized activities and transactions."/>
    <x v="50"/>
    <x v="50"/>
    <n v="1"/>
    <s v="Partial"/>
    <s v="High"/>
  </r>
  <r>
    <x v="12"/>
    <s v="Purpose: To manage electronic access to BES Cyber Systems by specifying a controlled Electronic Security Perimeter in support of protecting BES Cyber Systems against compromise that could lead to misoperation or instability in the BES._x000a__x000a_Requirement 2:_x000a_Each Responsible Entity allowing Interactive Remote Access to BES Cyber Systems shall implement one or more documented processes that collectively include the applicable requirement parts, where technically feasible, in CIP-005-5 Table R2 – Interactive Remote Access Management._x000a_"/>
    <s v="PROTECT (PR)"/>
    <s v="PR.DS"/>
    <s v="Data Security (PR.DS): Information and records (data) are managed consistent with the organization’s risk strategy to protect the confidentiality, integrity, and availability of information."/>
    <x v="28"/>
    <x v="28"/>
    <n v="1"/>
    <s v="Partial"/>
    <s v="High"/>
  </r>
  <r>
    <x v="12"/>
    <s v="Purpose: To manage electronic access to BES Cyber Systems by specifying a controlled Electronic Security Perimeter in support of protecting BES Cyber Systems against compromise that could lead to misoperation or instability in the BES._x000a__x000a_Requirement 2:_x000a_Each Responsible Entity allowing Interactive Remote Access to BES Cyber Systems shall implement one or more documented processes that collectively include the applicable requirement parts, where technically feasible, in CIP-005-5 Table R2 – Interactive Remote Access Management._x000a_"/>
    <s v="PROTECT (PR)"/>
    <s v="PR.DS"/>
    <s v="Data Security (PR.DS): Information and records (data) are managed consistent with the organization’s risk strategy to protect the confidentiality, integrity, and availability of information."/>
    <x v="48"/>
    <x v="48"/>
    <n v="1"/>
    <s v="Partial"/>
    <s v="High"/>
  </r>
  <r>
    <x v="12"/>
    <s v="Purpose: To manage electronic access to BES Cyber Systems by specifying a controlled Electronic Security Perimeter in support of protecting BES Cyber Systems against compromise that could lead to misoperation or instability in the BES._x000a__x000a_Requirement 2:_x000a_Each Responsible Entity allowing Interactive Remote Access to BES Cyber Systems shall implement one or more documented processes that collectively include the applicable requirement parts, where technically feasible, in CIP-005-5 Table R2 – Interactive Remote Access Management._x000a_"/>
    <s v="PROTECT (PR)"/>
    <s v="PR.MA"/>
    <s v="Maintenance (PR.MA): Maintenance and repairs of industrial control and information system components is performed consistent with policies and procedures."/>
    <x v="55"/>
    <x v="55"/>
    <n v="1"/>
    <s v="Partial"/>
    <s v="High"/>
  </r>
  <r>
    <x v="12"/>
    <s v="Purpose: To manage electronic access to BES Cyber Systems by specifying a controlled Electronic Security Perimeter in support of protecting BES Cyber Systems against compromise that could lead to misoperation or instability in the BES._x000a__x000a_Requirement 2:_x000a_Each Responsible Entity allowing Interactive Remote Access to BES Cyber Systems shall implement one or more documented processes that collectively include the applicable requirement parts, where technically feasible, in CIP-005-5 Table R2 – Interactive Remote Access Management._x000a_"/>
    <s v="PROTECT (PR)"/>
    <s v="PR.PT"/>
    <s v="Protective Technology (PR.PT): Technical security solutions are managed to ensure the security and resilience of systems and assets, consistent with related policies, procedures, and agreements."/>
    <x v="52"/>
    <x v="52"/>
    <n v="1"/>
    <s v="Partial"/>
    <s v="High"/>
  </r>
  <r>
    <x v="12"/>
    <s v="Purpose: To manage electronic access to BES Cyber Systems by specifying a controlled Electronic Security Perimeter in support of protecting BES Cyber Systems against compromise that could lead to misoperation or instability in the BES._x000a__x000a_Requirement 2:_x000a_Each Responsible Entity allowing Interactive Remote Access to BES Cyber Systems shall implement one or more documented processes that collectively include the applicable requirement parts, where technically feasible, in CIP-005-5 Table R2 – Interactive Remote Access Management._x000a_"/>
    <s v="DETECT (DE)"/>
    <s v="DE.CM"/>
    <s v="Security Continuous Monitoring (DE.CM): The information system and assets are monitored at discrete intervals to identify cybersecurity events and verify the effectiveness of protective measures."/>
    <x v="54"/>
    <x v="54"/>
    <n v="1"/>
    <s v="Partial"/>
    <s v="High"/>
  </r>
  <r>
    <x v="13"/>
    <s v="Purpose: To manage physical access to Bulk Electric System (BES) Cyber Systems by specifying a physical security plan in support of protecting BES Cyber Systems against compromise that could lead to misoperation or instability in the BES._x000a__x000a_Requirement 1:_x000a_Each Responsible Entity shall implement one or more documented physical security plan(s) that collectively include all of the applicable requirement parts in CIP-006-6 Table R1 – Physical Security Plan._x000a_"/>
    <s v="PROTECT (PR)"/>
    <s v="PR.AC"/>
    <s v="Access Control (PR.AC): Access to assets and associated facilities is limited to authorized users, processes, or devices, and to authorized activities and transactions."/>
    <x v="21"/>
    <x v="21"/>
    <n v="1"/>
    <s v="Partial"/>
    <s v="High"/>
  </r>
  <r>
    <x v="13"/>
    <s v="Purpose: To manage physical access to Bulk Electric System (BES) Cyber Systems by specifying a physical security plan in support of protecting BES Cyber Systems against compromise that could lead to misoperation or instability in the BES._x000a__x000a_Requirement 1:_x000a_Each Responsible Entity shall implement one or more documented physical security plan(s) that collectively include all of the applicable requirement parts in CIP-006-6 Table R1 – Physical Security Plan._x000a_"/>
    <s v="PROTECT (PR)"/>
    <s v="PR.PT"/>
    <s v="Protective Technology (PR.PT): Technical security solutions are managed to ensure the security and resilience of systems and assets, consistent with related policies, procedures, and agreements."/>
    <x v="56"/>
    <x v="56"/>
    <n v="1"/>
    <s v="Partial"/>
    <s v="High"/>
  </r>
  <r>
    <x v="13"/>
    <s v="Purpose: To manage physical access to Bulk Electric System (BES) Cyber Systems by specifying a physical security plan in support of protecting BES Cyber Systems against compromise that could lead to misoperation or instability in the BES._x000a__x000a_Requirement 1:_x000a_Each Responsible Entity shall implement one or more documented physical security plan(s) that collectively include all of the applicable requirement parts in CIP-006-6 Table R1 – Physical Security Plan._x000a_"/>
    <s v="PROTECT (PR)"/>
    <s v="PR.PT"/>
    <s v="Protective Technology (PR.PT): Technical security solutions are managed to ensure the security and resilience of systems and assets, consistent with related policies, procedures, and agreements."/>
    <x v="52"/>
    <x v="52"/>
    <n v="1"/>
    <s v="Partial"/>
    <s v="High"/>
  </r>
  <r>
    <x v="13"/>
    <s v="Purpose: To manage physical access to Bulk Electric System (BES) Cyber Systems by specifying a physical security plan in support of protecting BES Cyber Systems against compromise that could lead to misoperation or instability in the BES._x000a__x000a_Requirement 1:_x000a_Each Responsible Entity shall implement one or more documented physical security plan(s) that collectively include all of the applicable requirement parts in CIP-006-6 Table R1 – Physical Security Plan._x000a_"/>
    <s v="DETECT (DE)"/>
    <s v="DE.CM"/>
    <s v="Security Continuous Monitoring (DE.CM): The information system and assets are monitored at discrete intervals to identify cybersecurity events and verify the effectiveness of protective measures."/>
    <x v="11"/>
    <x v="11"/>
    <n v="1"/>
    <s v="Partial"/>
    <s v="High"/>
  </r>
  <r>
    <x v="13"/>
    <s v="Purpose: To manage physical access to Bulk Electric System (BES) Cyber Systems by specifying a physical security plan in support of protecting BES Cyber Systems against compromise that could lead to misoperation or instability in the BES._x000a__x000a_Requirement 1:_x000a_Each Responsible Entity shall implement one or more documented physical security plan(s) that collectively include all of the applicable requirement parts in CIP-006-6 Table R1 – Physical Security Plan._x000a_"/>
    <s v="DETECT (DE)"/>
    <s v="DE.CM"/>
    <s v="Security Continuous Monitoring (DE.CM): The information system and assets are monitored at discrete intervals to identify cybersecurity events and verify the effectiveness of protective measures."/>
    <x v="57"/>
    <x v="57"/>
    <n v="1"/>
    <s v="Partial"/>
    <s v="High"/>
  </r>
  <r>
    <x v="13"/>
    <s v="Purpose: To manage physical access to Bulk Electric System (BES) Cyber Systems by specifying a physical security plan in support of protecting BES Cyber Systems against compromise that could lead to misoperation or instability in the BES._x000a__x000a_Requirement 1:_x000a_Each Responsible Entity shall implement one or more documented physical security plan(s) that collectively include all of the applicable requirement parts in CIP-006-6 Table R1 – Physical Security Plan._x000a_"/>
    <s v="DETECT (DE)"/>
    <s v="DE.CM"/>
    <s v="Security Continuous Monitoring (DE.CM): The information system and assets are monitored at discrete intervals to identify cybersecurity events and verify the effectiveness of protective measures."/>
    <x v="54"/>
    <x v="54"/>
    <n v="1"/>
    <s v="Partial"/>
    <s v="High"/>
  </r>
  <r>
    <x v="13"/>
    <s v="Purpose: To manage physical access to Bulk Electric System (BES) Cyber Systems by specifying a physical security plan in support of protecting BES Cyber Systems against compromise that could lead to misoperation or instability in the BES._x000a__x000a_Requirement 1:_x000a_Each Responsible Entity shall implement one or more documented physical security plan(s) that collectively include all of the applicable requirement parts in CIP-006-6 Table R1 – Physical Security Plan._x000a_"/>
    <s v="DETECT (DE)"/>
    <s v="DE.CM"/>
    <s v="Security Continuous Monitoring (DE.CM): The information system and assets are monitored at discrete intervals to identify cybersecurity events and verify the effectiveness of protective measures."/>
    <x v="14"/>
    <x v="14"/>
    <n v="1"/>
    <s v="Partial"/>
    <s v="High"/>
  </r>
  <r>
    <x v="14"/>
    <s v="Purpose: To manage physical access to Bulk Electric System (BES) Cyber Systems by specifying a physical security plan in support of protecting BES Cyber Systems against compromise that could lead to misoperation or instability in the BES._x000a__x000a_Requirement 2:_x000a_Each Responsible Entity shall implement one or more documented visitor control program(s) that include each of the applicable requirement parts in CIP-006-6 Table R2 – Visitor Control Program._x000a_"/>
    <s v="PROTECT (PR)"/>
    <s v="PR.AC"/>
    <s v="Access Control (PR.AC): Access to assets and associated facilities is limited to authorized users, processes, or devices, and to authorized activities and transactions."/>
    <x v="21"/>
    <x v="21"/>
    <n v="1"/>
    <s v="Partial"/>
    <s v="High"/>
  </r>
  <r>
    <x v="14"/>
    <s v="Purpose: To manage physical access to Bulk Electric System (BES) Cyber Systems by specifying a physical security plan in support of protecting BES Cyber Systems against compromise that could lead to misoperation or instability in the BES._x000a__x000a_Requirement 2:_x000a_Each Responsible Entity shall implement one or more documented visitor control program(s) that include each of the applicable requirement parts in CIP-006-6 Table R2 – Visitor Control Program._x000a_"/>
    <s v="PROTECT (PR)"/>
    <s v="PR.AT"/>
    <s v="Awareness and Training (PR.AT): The organization’s personnel and partners are provided cybersecurity awareness education and are adequately trained to perform their information security-related duties and responsibilities consistent with related policies, procedures, and agreements."/>
    <x v="27"/>
    <x v="27"/>
    <n v="1"/>
    <s v="Partial"/>
    <s v="High"/>
  </r>
  <r>
    <x v="14"/>
    <s v="Purpose: To manage physical access to Bulk Electric System (BES) Cyber Systems by specifying a physical security plan in support of protecting BES Cyber Systems against compromise that could lead to misoperation or instability in the BES._x000a__x000a_Requirement 2:_x000a_Each Responsible Entity shall implement one or more documented visitor control program(s) that include each of the applicable requirement parts in CIP-006-6 Table R2 – Visitor Control Program._x000a_"/>
    <s v="PROTECT (PR)"/>
    <s v="PR.PT"/>
    <s v="Protective Technology (PR.PT): Technical security solutions are managed to ensure the security and resilience of systems and assets, consistent with related policies, procedures, and agreements."/>
    <x v="56"/>
    <x v="56"/>
    <n v="1"/>
    <s v="Partial"/>
    <s v="High"/>
  </r>
  <r>
    <x v="14"/>
    <s v="Purpose: To manage physical access to Bulk Electric System (BES) Cyber Systems by specifying a physical security plan in support of protecting BES Cyber Systems against compromise that could lead to misoperation or instability in the BES._x000a__x000a_Requirement 2:_x000a_Each Responsible Entity shall implement one or more documented visitor control program(s) that include each of the applicable requirement parts in CIP-006-6 Table R2 – Visitor Control Program._x000a_"/>
    <s v="DETECT (DE)"/>
    <s v="DE.CM"/>
    <s v="Security Continuous Monitoring (DE.CM): The information system and assets are monitored at discrete intervals to identify cybersecurity events and verify the effectiveness of protective measures."/>
    <x v="11"/>
    <x v="11"/>
    <n v="1"/>
    <s v="Partial"/>
    <s v="High"/>
  </r>
  <r>
    <x v="15"/>
    <s v="Purpose: To manage physical access to Bulk Electric System (BES) Cyber Systems by specifying a physical security plan in support of protecting BES Cyber Systems against compromise that could lead to misoperation or instability in the BES._x000a__x000a_Requirement 3:_x000a_Each Responsible Entity shall implement one or more documented Physical Access Control System maintenance and testing program(s) that collectively include each of the applicable requirement parts in CIP-006-6 Table R3 – Maintenance and Testing Program._x000a_"/>
    <s v="PROTECT (PR)"/>
    <s v="PR.MA"/>
    <s v="Maintenance (PR.MA): Maintenance and repairs of industrial control and information system components is performed consistent with policies and procedures."/>
    <x v="58"/>
    <x v="58"/>
    <n v="1"/>
    <s v="Partial"/>
    <s v="High"/>
  </r>
  <r>
    <x v="15"/>
    <s v="Purpose: To manage physical access to Bulk Electric System (BES) Cyber Systems by specifying a physical security plan in support of protecting BES Cyber Systems against compromise that could lead to misoperation or instability in the BES._x000a__x000a_Requirement 3:_x000a_Each Responsible Entity shall implement one or more documented Physical Access Control System maintenance and testing program(s) that collectively include each of the applicable requirement parts in CIP-006-6 Table R3 – Maintenance and Testing Program._x000a_"/>
    <s v="PROTECT (PR)"/>
    <s v="PR.MA"/>
    <s v="Maintenance (PR.MA): Maintenance and repairs of industrial control and information system components is performed consistent with policies and procedures."/>
    <x v="55"/>
    <x v="55"/>
    <n v="1"/>
    <s v="Partial"/>
    <s v="High"/>
  </r>
  <r>
    <x v="15"/>
    <s v="Purpose: To manage physical access to Bulk Electric System (BES) Cyber Systems by specifying a physical security plan in support of protecting BES Cyber Systems against compromise that could lead to misoperation or instability in the BES._x000a__x000a_Requirement 3:_x000a_Each Responsible Entity shall implement one or more documented Physical Access Control System maintenance and testing program(s) that collectively include each of the applicable requirement parts in CIP-006-6 Table R3 – Maintenance and Testing Program._x000a_"/>
    <s v="DETECT (DE)"/>
    <s v="DE.DP"/>
    <s v="Detection Processes (DE.DP): Detection processes and procedures are maintained and tested to ensure timely and adequate awareness of anomalous events."/>
    <x v="17"/>
    <x v="17"/>
    <n v="1"/>
    <s v="Partial"/>
    <s v="High"/>
  </r>
  <r>
    <x v="16"/>
    <s v="Purpose: To manage system security by specifying select technical, operational, and procedural requirements in support of protecting BES Cyber Systems against compromise that could lead to misoperation or instability in the Bulk Electric System (BES)._x000a__x000a_Requirement 1:_x000a_Each Responsible Entity shall implement one or more documented process(es) that collectively include each of the applicable requirement parts in CIP-007-6 Table R1 – Ports and Services._x000a__x000a_"/>
    <s v="PROTECT (PR)"/>
    <s v="PR.AC"/>
    <s v="Access Control (PR.AC): Access to assets and associated facilities is limited to authorized users, processes, or devices, and to authorized activities and transactions."/>
    <x v="21"/>
    <x v="21"/>
    <n v="1"/>
    <s v="Partial"/>
    <s v="High"/>
  </r>
  <r>
    <x v="16"/>
    <s v="Purpose: To manage system security by specifying select technical, operational, and procedural requirements in support of protecting BES Cyber Systems against compromise that could lead to misoperation or instability in the Bulk Electric System (BES)._x000a__x000a_Requirement 1:_x000a_Each Responsible Entity shall implement one or more documented process(es) that collectively include each of the applicable requirement parts in CIP-007-6 Table R1 – Ports and Services._x000a__x000a_"/>
    <s v="PROTECT (PR)"/>
    <s v="PR.PT"/>
    <s v="Protective Technology (PR.PT): Technical security solutions are managed to ensure the security and resilience of systems and assets, consistent with related policies, procedures, and agreements."/>
    <x v="30"/>
    <x v="30"/>
    <n v="1"/>
    <s v="Partial"/>
    <s v="High"/>
  </r>
  <r>
    <x v="16"/>
    <s v="Purpose: To manage system security by specifying select technical, operational, and procedural requirements in support of protecting BES Cyber Systems against compromise that could lead to misoperation or instability in the Bulk Electric System (BES)._x000a__x000a_Requirement 1:_x000a_Each Responsible Entity shall implement one or more documented process(es) that collectively include each of the applicable requirement parts in CIP-007-6 Table R1 – Ports and Services._x000a__x000a_"/>
    <s v="PROTECT (PR)"/>
    <s v="PR.PT"/>
    <s v="Protective Technology (PR.PT): Technical security solutions are managed to ensure the security and resilience of systems and assets, consistent with related policies, procedures, and agreements."/>
    <x v="59"/>
    <x v="59"/>
    <n v="1"/>
    <s v="Partial"/>
    <s v="High"/>
  </r>
  <r>
    <x v="17"/>
    <s v="Purpose: To manage system security by specifying select technical, operational, and procedural requirements in support of protecting BES Cyber Systems against compromise that could lead to misoperation or instability in the Bulk Electric System (BES)._x000a__x000a_Requirement 2:_x000a_Each Responsible Entity shall implement one or more documented process(es) that collectively include each of the applicable requirement parts in CIP-007-6 Table R2 – Security Patch Management._x000a__x000a_"/>
    <s v="IDENTIFY (ID)"/>
    <s v="ID.RA"/>
    <s v="Risk Assessment (ID.RA): The organization understands the cybersecurity risk to organizational operations (including mission, functions, image, or reputation), organizational assets, and individuals."/>
    <x v="60"/>
    <x v="60"/>
    <n v="1"/>
    <s v="Partial"/>
    <s v="High"/>
  </r>
  <r>
    <x v="17"/>
    <s v="Purpose: To manage system security by specifying select technical, operational, and procedural requirements in support of protecting BES Cyber Systems against compromise that could lead to misoperation or instability in the Bulk Electric System (BES)._x000a__x000a_Requirement 2:_x000a_Each Responsible Entity shall implement one or more documented process(es) that collectively include each of the applicable requirement parts in CIP-007-6 Table R2 – Security Patch Management._x000a__x000a_"/>
    <s v="IDENTIFY (ID)"/>
    <s v="ID.RA"/>
    <s v="Risk Assessment (ID.RA): The organization understands the cybersecurity risk to organizational operations (including mission, functions, image, or reputation), organizational assets, and individuals."/>
    <x v="61"/>
    <x v="61"/>
    <n v="1"/>
    <s v="Partial"/>
    <s v="High"/>
  </r>
  <r>
    <x v="17"/>
    <s v="Purpose: To manage system security by specifying select technical, operational, and procedural requirements in support of protecting BES Cyber Systems against compromise that could lead to misoperation or instability in the Bulk Electric System (BES)._x000a__x000a_Requirement 2:_x000a_Each Responsible Entity shall implement one or more documented process(es) that collectively include each of the applicable requirement parts in CIP-007-6 Table R2 – Security Patch Management._x000a__x000a_"/>
    <s v="IDENTIFY (ID)"/>
    <s v="ID.RA"/>
    <s v="Risk Assessment (ID.RA): The organization understands the cybersecurity risk to organizational operations (including mission, functions, image, or reputation), organizational assets, and individuals."/>
    <x v="62"/>
    <x v="62"/>
    <n v="1"/>
    <s v="Partial"/>
    <s v="High"/>
  </r>
  <r>
    <x v="17"/>
    <s v="Purpose: To manage system security by specifying select technical, operational, and procedural requirements in support of protecting BES Cyber Systems against compromise that could lead to misoperation or instability in the Bulk Electric System (BES)._x000a__x000a_Requirement 2:_x000a_Each Responsible Entity shall implement one or more documented process(es) that collectively include each of the applicable requirement parts in CIP-007-6 Table R2 – Security Patch Management._x000a__x000a_"/>
    <s v="IDENTIFY (ID)"/>
    <s v="ID.RA"/>
    <s v="Risk Assessment (ID.RA): The organization understands the cybersecurity risk to organizational operations (including mission, functions, image, or reputation), organizational assets, and individuals."/>
    <x v="63"/>
    <x v="63"/>
    <n v="1"/>
    <s v="Partial"/>
    <s v="High"/>
  </r>
  <r>
    <x v="17"/>
    <s v="Purpose: To manage system security by specifying select technical, operational, and procedural requirements in support of protecting BES Cyber Systems against compromise that could lead to misoperation or instability in the Bulk Electric System (BES)._x000a__x000a_Requirement 2:_x000a_Each Responsible Entity shall implement one or more documented process(es) that collectively include each of the applicable requirement parts in CIP-007-6 Table R2 – Security Patch Management._x000a__x000a_"/>
    <s v="PROTECT (PR)"/>
    <s v="PR.IP"/>
    <s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x v="64"/>
    <x v="64"/>
    <n v="1"/>
    <s v="Partial"/>
    <s v="High"/>
  </r>
  <r>
    <x v="17"/>
    <s v="Purpose: To manage system security by specifying select technical, operational, and procedural requirements in support of protecting BES Cyber Systems against compromise that could lead to misoperation or instability in the Bulk Electric System (BES)._x000a__x000a_Requirement 2:_x000a_Each Responsible Entity shall implement one or more documented process(es) that collectively include each of the applicable requirement parts in CIP-007-6 Table R2 – Security Patch Management._x000a__x000a_"/>
    <s v="PROTECT (PR)"/>
    <s v="PR.IP"/>
    <s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x v="44"/>
    <x v="44"/>
    <n v="1"/>
    <s v="Partial"/>
    <s v="High"/>
  </r>
  <r>
    <x v="17"/>
    <s v="Purpose: To manage system security by specifying select technical, operational, and procedural requirements in support of protecting BES Cyber Systems against compromise that could lead to misoperation or instability in the Bulk Electric System (BES)._x000a__x000a_Requirement 2:_x000a_Each Responsible Entity shall implement one or more documented process(es) that collectively include each of the applicable requirement parts in CIP-007-6 Table R2 – Security Patch Management._x000a__x000a_"/>
    <s v="RESPOND (RS)"/>
    <s v="RS.AN"/>
    <s v="Analysis (RS.AN): Analysis is conducted to ensure adequate response and support recovery activities."/>
    <x v="65"/>
    <x v="65"/>
    <n v="1"/>
    <s v="Partial"/>
    <s v="High"/>
  </r>
  <r>
    <x v="17"/>
    <s v="Purpose: To manage system security by specifying select technical, operational, and procedural requirements in support of protecting BES Cyber Systems against compromise that could lead to misoperation or instability in the Bulk Electric System (BES)._x000a__x000a_Requirement 2:_x000a_Each Responsible Entity shall implement one or more documented process(es) that collectively include each of the applicable requirement parts in CIP-007-6 Table R2 – Security Patch Management._x000a__x000a_"/>
    <s v="RESPOND (RS)"/>
    <s v="RS.MI"/>
    <s v="Mitigation (RS.MI): Activities are performed to prevent expansion of an event, mitigate its effects, and eradicate the incident."/>
    <x v="66"/>
    <x v="66"/>
    <n v="1"/>
    <s v="Partial"/>
    <s v="High"/>
  </r>
  <r>
    <x v="18"/>
    <s v="Purpose: To manage system security by specifying select technical, operational, and procedural requirements in support of protecting BES Cyber Systems against compromise that could lead to misoperation or instability in the Bulk Electric System (BES)._x000a__x000a_Requirement 3:_x000a_Each Responsible Entity shall implement one or more documented process(es) that collectively include each of the applicable requirement parts in CIP-007-6 Table R3 – Malicious Code Prevention._x000a__x000a_"/>
    <s v="PROTECT (PR)"/>
    <s v="PR.DS"/>
    <s v="Data Security (PR.DS): Information and records (data) are managed consistent with the organization’s risk strategy to protect the confidentiality, integrity, and availability of information."/>
    <x v="48"/>
    <x v="48"/>
    <n v="1"/>
    <s v="Partial"/>
    <s v="High"/>
  </r>
  <r>
    <x v="18"/>
    <s v="Purpose: To manage system security by specifying select technical, operational, and procedural requirements in support of protecting BES Cyber Systems against compromise that could lead to misoperation or instability in the Bulk Electric System (BES)._x000a__x000a_Requirement 3:_x000a_Each Responsible Entity shall implement one or more documented process(es) that collectively include each of the applicable requirement parts in CIP-007-6 Table R3 – Malicious Code Prevention._x000a__x000a_"/>
    <s v="PROTECT (PR)"/>
    <s v="PR.IP"/>
    <s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x v="67"/>
    <x v="67"/>
    <n v="1"/>
    <s v="Partial"/>
    <s v="High"/>
  </r>
  <r>
    <x v="18"/>
    <s v="Purpose: To manage system security by specifying select technical, operational, and procedural requirements in support of protecting BES Cyber Systems against compromise that could lead to misoperation or instability in the Bulk Electric System (BES)._x000a__x000a_Requirement 3:_x000a_Each Responsible Entity shall implement one or more documented process(es) that collectively include each of the applicable requirement parts in CIP-007-6 Table R3 – Malicious Code Prevention._x000a__x000a_"/>
    <s v="DETECT (DE)"/>
    <s v="DE.CM"/>
    <s v="Security Continuous Monitoring (DE.CM): The information system and assets are monitored at discrete intervals to identify cybersecurity events and verify the effectiveness of protective measures."/>
    <x v="12"/>
    <x v="12"/>
    <n v="1"/>
    <s v="Partial"/>
    <s v="High"/>
  </r>
  <r>
    <x v="18"/>
    <s v="Purpose: To manage system security by specifying select technical, operational, and procedural requirements in support of protecting BES Cyber Systems against compromise that could lead to misoperation or instability in the Bulk Electric System (BES)._x000a__x000a_Requirement 3:_x000a_Each Responsible Entity shall implement one or more documented process(es) that collectively include each of the applicable requirement parts in CIP-007-6 Table R3 – Malicious Code Prevention._x000a__x000a_"/>
    <s v="DETECT (DE)"/>
    <s v="DE.CM"/>
    <s v="Security Continuous Monitoring (DE.CM): The information system and assets are monitored at discrete intervals to identify cybersecurity events and verify the effectiveness of protective measures."/>
    <x v="13"/>
    <x v="13"/>
    <n v="1"/>
    <s v="Partial"/>
    <s v="High"/>
  </r>
  <r>
    <x v="18"/>
    <s v="Purpose: To manage system security by specifying select technical, operational, and procedural requirements in support of protecting BES Cyber Systems against compromise that could lead to misoperation or instability in the Bulk Electric System (BES)._x000a__x000a_Requirement 3:_x000a_Each Responsible Entity shall implement one or more documented process(es) that collectively include each of the applicable requirement parts in CIP-007-6 Table R3 – Malicious Code Prevention._x000a__x000a_"/>
    <s v="DETECT (DE)"/>
    <s v="DE.CM"/>
    <s v="Security Continuous Monitoring (DE.CM): The information system and assets are monitored at discrete intervals to identify cybersecurity events and verify the effectiveness of protective measures."/>
    <x v="14"/>
    <x v="14"/>
    <n v="1"/>
    <s v="Partial"/>
    <s v="High"/>
  </r>
  <r>
    <x v="18"/>
    <s v="Purpose: To manage system security by specifying select technical, operational, and procedural requirements in support of protecting BES Cyber Systems against compromise that could lead to misoperation or instability in the Bulk Electric System (BES)._x000a__x000a_Requirement 3:_x000a_Each Responsible Entity shall implement one or more documented process(es) that collectively include each of the applicable requirement parts in CIP-007-6 Table R3 – Malicious Code Prevention._x000a__x000a_"/>
    <s v="DETECT (DE)"/>
    <s v="DE.DP"/>
    <s v="Detection Processes (DE.DP): Detection processes and procedures are maintained and tested to ensure timely and adequate awareness of anomalous events."/>
    <x v="16"/>
    <x v="16"/>
    <n v="1"/>
    <s v="Partial"/>
    <s v="High"/>
  </r>
  <r>
    <x v="19"/>
    <s v="Purpose: To manage system security by specifying select technical, operational, and procedural requirements in support of protecting BES Cyber Systems against compromise that could lead to misoperation or instability in the Bulk Electric System (BES)._x000a__x000a_Requirement 4:_x000a_Each Responsible Entity shall implement one or more documented process(es) that collectively include each of the applicable requirement parts in CIP-007-6 Table R4 – Security Event Monitoring._x000a__x000a_"/>
    <s v="IDENTIFY (ID)"/>
    <s v="ID.RA"/>
    <s v="Risk Assessment (ID.RA): The organization understands the cybersecurity risk to organizational operations (including mission, functions, image, or reputation), organizational assets, and individuals."/>
    <x v="68"/>
    <x v="68"/>
    <n v="1"/>
    <s v="Partial"/>
    <s v="High"/>
  </r>
  <r>
    <x v="19"/>
    <s v="Purpose: To manage system security by specifying select technical, operational, and procedural requirements in support of protecting BES Cyber Systems against compromise that could lead to misoperation or instability in the Bulk Electric System (BES)._x000a__x000a_Requirement 4:_x000a_Each Responsible Entity shall implement one or more documented process(es) that collectively include each of the applicable requirement parts in CIP-007-6 Table R4 – Security Event Monitoring._x000a__x000a_"/>
    <s v="PROTECT (PR)"/>
    <s v="PR.DS"/>
    <s v="Data Security (PR.DS): Information and records (data) are managed consistent with the organization’s risk strategy to protect the confidentiality, integrity, and availability of information."/>
    <x v="48"/>
    <x v="48"/>
    <n v="1"/>
    <s v="Partial"/>
    <s v="High"/>
  </r>
  <r>
    <x v="19"/>
    <s v="Purpose: To manage system security by specifying select technical, operational, and procedural requirements in support of protecting BES Cyber Systems against compromise that could lead to misoperation or instability in the Bulk Electric System (BES)._x000a__x000a_Requirement 4:_x000a_Each Responsible Entity shall implement one or more documented process(es) that collectively include each of the applicable requirement parts in CIP-007-6 Table R4 – Security Event Monitoring._x000a__x000a_"/>
    <s v="PROTECT (PR)"/>
    <s v="PR.PT"/>
    <s v="Protective Technology (PR.PT): Technical security solutions are managed to ensure the security and resilience of systems and assets, consistent with related policies, procedures, and agreements."/>
    <x v="56"/>
    <x v="56"/>
    <n v="1"/>
    <s v="Partial"/>
    <s v="High"/>
  </r>
  <r>
    <x v="19"/>
    <s v="Purpose: To manage system security by specifying select technical, operational, and procedural requirements in support of protecting BES Cyber Systems against compromise that could lead to misoperation or instability in the Bulk Electric System (BES)._x000a__x000a_Requirement 4:_x000a_Each Responsible Entity shall implement one or more documented process(es) that collectively include each of the applicable requirement parts in CIP-007-6 Table R4 – Security Event Monitoring._x000a__x000a_"/>
    <s v="DETECT (DE)"/>
    <s v="DE.AE"/>
    <s v="Anomalies and Events (DE.AE): Anomalous activity is detected in a timely manner and the potential impact of events is understood."/>
    <x v="9"/>
    <x v="9"/>
    <n v="1"/>
    <s v="Partial"/>
    <s v="High"/>
  </r>
  <r>
    <x v="19"/>
    <s v="Purpose: To manage system security by specifying select technical, operational, and procedural requirements in support of protecting BES Cyber Systems against compromise that could lead to misoperation or instability in the Bulk Electric System (BES)._x000a__x000a_Requirement 4:_x000a_Each Responsible Entity shall implement one or more documented process(es) that collectively include each of the applicable requirement parts in CIP-007-6 Table R4 – Security Event Monitoring._x000a__x000a_"/>
    <s v="DETECT (DE)"/>
    <s v="DE.AE"/>
    <s v="Anomalies and Events (DE.AE): Anomalous activity is detected in a timely manner and the potential impact of events is understood."/>
    <x v="69"/>
    <x v="69"/>
    <n v="1"/>
    <s v="Partial"/>
    <s v="High"/>
  </r>
  <r>
    <x v="19"/>
    <s v="Purpose: To manage system security by specifying select technical, operational, and procedural requirements in support of protecting BES Cyber Systems against compromise that could lead to misoperation or instability in the Bulk Electric System (BES)._x000a__x000a_Requirement 4:_x000a_Each Responsible Entity shall implement one or more documented process(es) that collectively include each of the applicable requirement parts in CIP-007-6 Table R4 – Security Event Monitoring._x000a__x000a_"/>
    <s v="DETECT (DE)"/>
    <s v="DE.AE"/>
    <s v="Anomalies and Events (DE.AE): Anomalous activity is detected in a timely manner and the potential impact of events is understood."/>
    <x v="70"/>
    <x v="70"/>
    <n v="1"/>
    <s v="Partial"/>
    <s v="High"/>
  </r>
  <r>
    <x v="19"/>
    <s v="Purpose: To manage system security by specifying select technical, operational, and procedural requirements in support of protecting BES Cyber Systems against compromise that could lead to misoperation or instability in the Bulk Electric System (BES)._x000a__x000a_Requirement 4:_x000a_Each Responsible Entity shall implement one or more documented process(es) that collectively include each of the applicable requirement parts in CIP-007-6 Table R4 – Security Event Monitoring._x000a__x000a_"/>
    <s v="DETECT (DE)"/>
    <s v="DE.CM"/>
    <s v="Security Continuous Monitoring (DE.CM): The information system and assets are monitored at discrete intervals to identify cybersecurity events and verify the effectiveness of protective measures."/>
    <x v="57"/>
    <x v="57"/>
    <n v="1"/>
    <s v="Partial"/>
    <s v="High"/>
  </r>
  <r>
    <x v="19"/>
    <s v="Purpose: To manage system security by specifying select technical, operational, and procedural requirements in support of protecting BES Cyber Systems against compromise that could lead to misoperation or instability in the Bulk Electric System (BES)._x000a__x000a_Requirement 4:_x000a_Each Responsible Entity shall implement one or more documented process(es) that collectively include each of the applicable requirement parts in CIP-007-6 Table R4 – Security Event Monitoring._x000a__x000a_"/>
    <s v="DETECT (DE)"/>
    <s v="DE.CM"/>
    <s v="Security Continuous Monitoring (DE.CM): The information system and assets are monitored at discrete intervals to identify cybersecurity events and verify the effectiveness of protective measures."/>
    <x v="12"/>
    <x v="12"/>
    <n v="1"/>
    <s v="Partial"/>
    <s v="High"/>
  </r>
  <r>
    <x v="19"/>
    <s v="Purpose: To manage system security by specifying select technical, operational, and procedural requirements in support of protecting BES Cyber Systems against compromise that could lead to misoperation or instability in the Bulk Electric System (BES)._x000a__x000a_Requirement 4:_x000a_Each Responsible Entity shall implement one or more documented process(es) that collectively include each of the applicable requirement parts in CIP-007-6 Table R4 – Security Event Monitoring._x000a__x000a_"/>
    <s v="DETECT (DE)"/>
    <s v="DE.CM"/>
    <s v="Security Continuous Monitoring (DE.CM): The information system and assets are monitored at discrete intervals to identify cybersecurity events and verify the effectiveness of protective measures."/>
    <x v="54"/>
    <x v="54"/>
    <n v="1"/>
    <s v="Partial"/>
    <s v="High"/>
  </r>
  <r>
    <x v="19"/>
    <s v="Purpose: To manage system security by specifying select technical, operational, and procedural requirements in support of protecting BES Cyber Systems against compromise that could lead to misoperation or instability in the Bulk Electric System (BES)._x000a__x000a_Requirement 4:_x000a_Each Responsible Entity shall implement one or more documented process(es) that collectively include each of the applicable requirement parts in CIP-007-6 Table R4 – Security Event Monitoring._x000a__x000a_"/>
    <s v="DETECT (DE)"/>
    <s v="DE.CM"/>
    <s v="Security Continuous Monitoring (DE.CM): The information system and assets are monitored at discrete intervals to identify cybersecurity events and verify the effectiveness of protective measures."/>
    <x v="14"/>
    <x v="14"/>
    <n v="1"/>
    <s v="Partial"/>
    <s v="High"/>
  </r>
  <r>
    <x v="19"/>
    <s v="Purpose: To manage system security by specifying select technical, operational, and procedural requirements in support of protecting BES Cyber Systems against compromise that could lead to misoperation or instability in the Bulk Electric System (BES)._x000a__x000a_Requirement 4:_x000a_Each Responsible Entity shall implement one or more documented process(es) that collectively include each of the applicable requirement parts in CIP-007-6 Table R4 – Security Event Monitoring._x000a__x000a_"/>
    <s v="DETECT (DE)"/>
    <s v="DE.DP"/>
    <s v="Detection Processes (DE.DP): Detection processes and procedures are maintained and tested to ensure timely and adequate awareness of anomalous events."/>
    <x v="16"/>
    <x v="16"/>
    <n v="1"/>
    <s v="Partial"/>
    <s v="High"/>
  </r>
  <r>
    <x v="20"/>
    <s v="Purpose: To manage system security by specifying select technical, operational, and procedural requirements in support of protecting BES Cyber Systems against compromise that could lead to misoperation or instability in the Bulk Electric System (BES)._x000a__x000a_Requirement 5:_x000a_Each Responsible Entity shall implement one or more documented process(es) that collectively include each of the applicable requirement parts in CIP-007-6 Table R5 – System Access Controls._x000a__x000a_"/>
    <s v="PROTECT (PR)"/>
    <s v=""/>
    <e v="#N/A"/>
    <x v="20"/>
    <x v="20"/>
    <n v="1"/>
    <s v="Partial"/>
    <s v="High"/>
  </r>
  <r>
    <x v="20"/>
    <s v="Purpose: To manage system security by specifying select technical, operational, and procedural requirements in support of protecting BES Cyber Systems against compromise that could lead to misoperation or instability in the Bulk Electric System (BES)._x000a__x000a_Requirement 5:_x000a_Each Responsible Entity shall implement one or more documented process(es) that collectively include each of the applicable requirement parts in CIP-007-6 Table R5 – System Access Controls._x000a__x000a_"/>
    <s v="PROTECT (PR)"/>
    <s v="PR.AC"/>
    <s v="Access Control (PR.AC): Access to assets and associated facilities is limited to authorized users, processes, or devices, and to authorized activities and transactions."/>
    <x v="46"/>
    <x v="46"/>
    <n v="1"/>
    <s v="Partial"/>
    <s v="High"/>
  </r>
  <r>
    <x v="20"/>
    <s v="Purpose: To manage system security by specifying select technical, operational, and procedural requirements in support of protecting BES Cyber Systems against compromise that could lead to misoperation or instability in the Bulk Electric System (BES)._x000a__x000a_Requirement 5:_x000a_Each Responsible Entity shall implement one or more documented process(es) that collectively include each of the applicable requirement parts in CIP-007-6 Table R5 – System Access Controls._x000a__x000a_"/>
    <s v="PROTECT (PR)"/>
    <s v="PR.AC"/>
    <s v="Access Control (PR.AC): Access to assets and associated facilities is limited to authorized users, processes, or devices, and to authorized activities and transactions."/>
    <x v="50"/>
    <x v="50"/>
    <n v="1"/>
    <s v="Partial"/>
    <s v="High"/>
  </r>
  <r>
    <x v="20"/>
    <s v="Purpose: To manage system security by specifying select technical, operational, and procedural requirements in support of protecting BES Cyber Systems against compromise that could lead to misoperation or instability in the Bulk Electric System (BES)._x000a__x000a_Requirement 5:_x000a_Each Responsible Entity shall implement one or more documented process(es) that collectively include each of the applicable requirement parts in CIP-007-6 Table R5 – System Access Controls._x000a__x000a_"/>
    <s v="PROTECT (PR)"/>
    <s v="PR.DS"/>
    <s v="Data Security (PR.DS): Information and records (data) are managed consistent with the organization’s risk strategy to protect the confidentiality, integrity, and availability of information."/>
    <x v="48"/>
    <x v="48"/>
    <n v="1"/>
    <s v="Partial"/>
    <s v="High"/>
  </r>
  <r>
    <x v="20"/>
    <s v="Purpose: To manage system security by specifying select technical, operational, and procedural requirements in support of protecting BES Cyber Systems against compromise that could lead to misoperation or instability in the Bulk Electric System (BES)._x000a__x000a_Requirement 5:_x000a_Each Responsible Entity shall implement one or more documented process(es) that collectively include each of the applicable requirement parts in CIP-007-6 Table R5 – System Access Controls._x000a__x000a_"/>
    <s v="DETECT (DE)"/>
    <s v="DE.AE"/>
    <s v="Anomalies and Events (DE.AE): Anomalous activity is detected in a timely manner and the potential impact of events is understood."/>
    <x v="70"/>
    <x v="70"/>
    <n v="1"/>
    <s v="Partial"/>
    <s v="High"/>
  </r>
  <r>
    <x v="20"/>
    <s v="Purpose: To manage system security by specifying select technical, operational, and procedural requirements in support of protecting BES Cyber Systems against compromise that could lead to misoperation or instability in the Bulk Electric System (BES)._x000a__x000a_Requirement 5:_x000a_Each Responsible Entity shall implement one or more documented process(es) that collectively include each of the applicable requirement parts in CIP-007-6 Table R5 – System Access Controls._x000a__x000a_"/>
    <s v="DETECT (DE)"/>
    <s v="DE.CM"/>
    <s v="Security Continuous Monitoring (DE.CM): The information system and assets are monitored at discrete intervals to identify cybersecurity events and verify the effectiveness of protective measures."/>
    <x v="57"/>
    <x v="57"/>
    <n v="1"/>
    <s v="Partial"/>
    <s v="High"/>
  </r>
  <r>
    <x v="20"/>
    <s v="Purpose: To manage system security by specifying select technical, operational, and procedural requirements in support of protecting BES Cyber Systems against compromise that could lead to misoperation or instability in the Bulk Electric System (BES)._x000a__x000a_Requirement 5:_x000a_Each Responsible Entity shall implement one or more documented process(es) that collectively include each of the applicable requirement parts in CIP-007-6 Table R5 – System Access Controls._x000a__x000a_"/>
    <s v="DETECT (DE)"/>
    <s v="DE.CM"/>
    <s v="Security Continuous Monitoring (DE.CM): The information system and assets are monitored at discrete intervals to identify cybersecurity events and verify the effectiveness of protective measures."/>
    <x v="54"/>
    <x v="54"/>
    <n v="1"/>
    <s v="Partial"/>
    <s v="High"/>
  </r>
  <r>
    <x v="20"/>
    <s v="Purpose: To manage system security by specifying select technical, operational, and procedural requirements in support of protecting BES Cyber Systems against compromise that could lead to misoperation or instability in the Bulk Electric System (BES)._x000a__x000a_Requirement 5:_x000a_Each Responsible Entity shall implement one or more documented process(es) that collectively include each of the applicable requirement parts in CIP-007-6 Table R5 – System Access Controls._x000a__x000a_"/>
    <s v="DETECT (DE)"/>
    <s v="DE.CM"/>
    <s v="Security Continuous Monitoring (DE.CM): The information system and assets are monitored at discrete intervals to identify cybersecurity events and verify the effectiveness of protective measures."/>
    <x v="14"/>
    <x v="14"/>
    <n v="1"/>
    <s v="Partial"/>
    <s v="High"/>
  </r>
  <r>
    <x v="21"/>
    <s v="Purpose: To mitigate the risk to the reliable operation of the BES as the result of a Cyber Security Incident by specifying incident response requirements._x000a__x000a_Requirement 1:_x000a_Each Responsible Entity shall document one or more Cyber Security Incident response plan(s) that collectively include each of the applicable requirement parts in CIP-008-5 Table R1 – Cyber Security Incident Response Plan Specifications._x000a_"/>
    <s v="IDENTIFY (ID)"/>
    <s v="ID.BE"/>
    <s v="Business Environment (ID.BE): The organization’s mission, objectives, stakeholders, and activities are understood and prioritized; this information is used to inform cybersecurity roles, responsibilities, and risk management decisions."/>
    <x v="71"/>
    <x v="71"/>
    <n v="1"/>
    <s v="Partial"/>
    <s v="High"/>
  </r>
  <r>
    <x v="21"/>
    <s v="Purpose: To mitigate the risk to the reliable operation of the BES as the result of a Cyber Security Incident by specifying incident response requirements._x000a__x000a_Requirement 1:_x000a_Each Responsible Entity shall document one or more Cyber Security Incident response plan(s) that collectively include each of the applicable requirement parts in CIP-008-5 Table R1 – Cyber Security Incident Response Plan Specifications._x000a_"/>
    <s v="IDENTIFY (ID)"/>
    <s v="ID.RA"/>
    <s v="Risk Assessment (ID.RA): The organization understands the cybersecurity risk to organizational operations (including mission, functions, image, or reputation), organizational assets, and individuals."/>
    <x v="63"/>
    <x v="63"/>
    <n v="1"/>
    <s v="Partial"/>
    <s v="High"/>
  </r>
  <r>
    <x v="21"/>
    <s v="Purpose: To mitigate the risk to the reliable operation of the BES as the result of a Cyber Security Incident by specifying incident response requirements._x000a__x000a_Requirement 1:_x000a_Each Responsible Entity shall document one or more Cyber Security Incident response plan(s) that collectively include each of the applicable requirement parts in CIP-008-5 Table R1 – Cyber Security Incident Response Plan Specifications._x000a_"/>
    <s v="PROTECT (PR)"/>
    <s v="PR.IP"/>
    <s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x v="29"/>
    <x v="29"/>
    <n v="1"/>
    <s v="Partial"/>
    <s v="High"/>
  </r>
  <r>
    <x v="21"/>
    <s v="Purpose: To mitigate the risk to the reliable operation of the BES as the result of a Cyber Security Incident by specifying incident response requirements._x000a__x000a_Requirement 1:_x000a_Each Responsible Entity shall document one or more Cyber Security Incident response plan(s) that collectively include each of the applicable requirement parts in CIP-008-5 Table R1 – Cyber Security Incident Response Plan Specifications._x000a_"/>
    <s v="DETECT (DE)"/>
    <s v="DE.AE"/>
    <s v="Anomalies and Events (DE.AE): Anomalous activity is detected in a timely manner and the potential impact of events is understood."/>
    <x v="9"/>
    <x v="9"/>
    <n v="1"/>
    <s v="Partial"/>
    <s v="High"/>
  </r>
  <r>
    <x v="21"/>
    <s v="Purpose: To mitigate the risk to the reliable operation of the BES as the result of a Cyber Security Incident by specifying incident response requirements._x000a__x000a_Requirement 1:_x000a_Each Responsible Entity shall document one or more Cyber Security Incident response plan(s) that collectively include each of the applicable requirement parts in CIP-008-5 Table R1 – Cyber Security Incident Response Plan Specifications._x000a_"/>
    <s v="DETECT (DE)"/>
    <s v="DE.AE"/>
    <s v="Anomalies and Events (DE.AE): Anomalous activity is detected in a timely manner and the potential impact of events is understood."/>
    <x v="10"/>
    <x v="10"/>
    <n v="1"/>
    <s v="Partial"/>
    <s v="High"/>
  </r>
  <r>
    <x v="21"/>
    <s v="Purpose: To mitigate the risk to the reliable operation of the BES as the result of a Cyber Security Incident by specifying incident response requirements._x000a__x000a_Requirement 1:_x000a_Each Responsible Entity shall document one or more Cyber Security Incident response plan(s) that collectively include each of the applicable requirement parts in CIP-008-5 Table R1 – Cyber Security Incident Response Plan Specifications._x000a_"/>
    <s v="DETECT (DE)"/>
    <s v="DE.AE"/>
    <s v="Anomalies and Events (DE.AE): Anomalous activity is detected in a timely manner and the potential impact of events is understood."/>
    <x v="70"/>
    <x v="70"/>
    <n v="1"/>
    <s v="Partial"/>
    <s v="High"/>
  </r>
  <r>
    <x v="21"/>
    <s v="Purpose: To mitigate the risk to the reliable operation of the BES as the result of a Cyber Security Incident by specifying incident response requirements._x000a__x000a_Requirement 1:_x000a_Each Responsible Entity shall document one or more Cyber Security Incident response plan(s) that collectively include each of the applicable requirement parts in CIP-008-5 Table R1 – Cyber Security Incident Response Plan Specifications._x000a_"/>
    <s v="DETECT (DE)"/>
    <s v="DE.DP"/>
    <s v="Detection Processes (DE.DP): Detection processes and procedures are maintained and tested to ensure timely and adequate awareness of anomalous events."/>
    <x v="15"/>
    <x v="15"/>
    <n v="1"/>
    <s v="Partial"/>
    <s v="High"/>
  </r>
  <r>
    <x v="21"/>
    <s v="Purpose: To mitigate the risk to the reliable operation of the BES as the result of a Cyber Security Incident by specifying incident response requirements._x000a__x000a_Requirement 1:_x000a_Each Responsible Entity shall document one or more Cyber Security Incident response plan(s) that collectively include each of the applicable requirement parts in CIP-008-5 Table R1 – Cyber Security Incident Response Plan Specifications._x000a_"/>
    <s v="DETECT (DE)"/>
    <s v="DE.DP"/>
    <s v="Detection Processes (DE.DP): Detection processes and procedures are maintained and tested to ensure timely and adequate awareness of anomalous events."/>
    <x v="16"/>
    <x v="16"/>
    <n v="1"/>
    <s v="Partial"/>
    <s v="High"/>
  </r>
  <r>
    <x v="21"/>
    <s v="Purpose: To mitigate the risk to the reliable operation of the BES as the result of a Cyber Security Incident by specifying incident response requirements._x000a__x000a_Requirement 1:_x000a_Each Responsible Entity shall document one or more Cyber Security Incident response plan(s) that collectively include each of the applicable requirement parts in CIP-008-5 Table R1 – Cyber Security Incident Response Plan Specifications._x000a_"/>
    <s v="DETECT (DE)"/>
    <s v="DE.DP"/>
    <s v="Detection Processes (DE.DP): Detection processes and procedures are maintained and tested to ensure timely and adequate awareness of anomalous events."/>
    <x v="18"/>
    <x v="18"/>
    <n v="1"/>
    <s v="Partial"/>
    <s v="High"/>
  </r>
  <r>
    <x v="21"/>
    <s v="Purpose: To mitigate the risk to the reliable operation of the BES as the result of a Cyber Security Incident by specifying incident response requirements._x000a__x000a_Requirement 1:_x000a_Each Responsible Entity shall document one or more Cyber Security Incident response plan(s) that collectively include each of the applicable requirement parts in CIP-008-5 Table R1 – Cyber Security Incident Response Plan Specifications._x000a_"/>
    <s v="RESPOND (RS)"/>
    <s v="RS.AN"/>
    <s v="Analysis (RS.AN): Analysis is conducted to ensure adequate response and support recovery activities."/>
    <x v="31"/>
    <x v="31"/>
    <n v="1"/>
    <s v="Partial"/>
    <s v="High"/>
  </r>
  <r>
    <x v="21"/>
    <s v="Purpose: To mitigate the risk to the reliable operation of the BES as the result of a Cyber Security Incident by specifying incident response requirements._x000a__x000a_Requirement 1:_x000a_Each Responsible Entity shall document one or more Cyber Security Incident response plan(s) that collectively include each of the applicable requirement parts in CIP-008-5 Table R1 – Cyber Security Incident Response Plan Specifications._x000a_"/>
    <s v="RESPOND (RS)"/>
    <s v="RS.AN"/>
    <s v="Analysis (RS.AN): Analysis is conducted to ensure adequate response and support recovery activities."/>
    <x v="72"/>
    <x v="72"/>
    <n v="1"/>
    <s v="Partial"/>
    <s v="High"/>
  </r>
  <r>
    <x v="21"/>
    <s v="Purpose: To mitigate the risk to the reliable operation of the BES as the result of a Cyber Security Incident by specifying incident response requirements._x000a__x000a_Requirement 1:_x000a_Each Responsible Entity shall document one or more Cyber Security Incident response plan(s) that collectively include each of the applicable requirement parts in CIP-008-5 Table R1 – Cyber Security Incident Response Plan Specifications._x000a_"/>
    <s v="RESPOND (RS)"/>
    <s v="RS.AN"/>
    <s v="Analysis (RS.AN): Analysis is conducted to ensure adequate response and support recovery activities."/>
    <x v="32"/>
    <x v="32"/>
    <n v="1"/>
    <s v="Partial"/>
    <s v="High"/>
  </r>
  <r>
    <x v="21"/>
    <s v="Purpose: To mitigate the risk to the reliable operation of the BES as the result of a Cyber Security Incident by specifying incident response requirements._x000a__x000a_Requirement 1:_x000a_Each Responsible Entity shall document one or more Cyber Security Incident response plan(s) that collectively include each of the applicable requirement parts in CIP-008-5 Table R1 – Cyber Security Incident Response Plan Specifications._x000a_"/>
    <s v="RESPOND (RS)"/>
    <s v="RS.AN"/>
    <s v="Analysis (RS.AN): Analysis is conducted to ensure adequate response and support recovery activities."/>
    <x v="33"/>
    <x v="33"/>
    <n v="1"/>
    <s v="Partial"/>
    <s v="High"/>
  </r>
  <r>
    <x v="21"/>
    <s v="Purpose: To mitigate the risk to the reliable operation of the BES as the result of a Cyber Security Incident by specifying incident response requirements._x000a__x000a_Requirement 1:_x000a_Each Responsible Entity shall document one or more Cyber Security Incident response plan(s) that collectively include each of the applicable requirement parts in CIP-008-5 Table R1 – Cyber Security Incident Response Plan Specifications._x000a_"/>
    <s v="RESPOND (RS)"/>
    <s v="RS.CO"/>
    <s v="Communications (RS.CO): Response activities are coordinated with internal and external stakeholders, as appropriate, to include external support from law enforcement agencies."/>
    <x v="73"/>
    <x v="73"/>
    <n v="1"/>
    <s v="Partial"/>
    <s v="High"/>
  </r>
  <r>
    <x v="21"/>
    <s v="Purpose: To mitigate the risk to the reliable operation of the BES as the result of a Cyber Security Incident by specifying incident response requirements._x000a__x000a_Requirement 1:_x000a_Each Responsible Entity shall document one or more Cyber Security Incident response plan(s) that collectively include each of the applicable requirement parts in CIP-008-5 Table R1 – Cyber Security Incident Response Plan Specifications._x000a_"/>
    <s v="RESPOND (RS)"/>
    <s v="RS.CO"/>
    <s v="Communications (RS.CO): Response activities are coordinated with internal and external stakeholders, as appropriate, to include external support from law enforcement agencies."/>
    <x v="34"/>
    <x v="34"/>
    <n v="1"/>
    <s v="Partial"/>
    <s v="High"/>
  </r>
  <r>
    <x v="21"/>
    <s v="Purpose: To mitigate the risk to the reliable operation of the BES as the result of a Cyber Security Incident by specifying incident response requirements._x000a__x000a_Requirement 1:_x000a_Each Responsible Entity shall document one or more Cyber Security Incident response plan(s) that collectively include each of the applicable requirement parts in CIP-008-5 Table R1 – Cyber Security Incident Response Plan Specifications._x000a_"/>
    <s v="RESPOND (RS)"/>
    <s v="RS.CO"/>
    <s v="Communications (RS.CO): Response activities are coordinated with internal and external stakeholders, as appropriate, to include external support from law enforcement agencies."/>
    <x v="35"/>
    <x v="35"/>
    <n v="1"/>
    <s v="Partial"/>
    <s v="High"/>
  </r>
  <r>
    <x v="21"/>
    <s v="Purpose: To mitigate the risk to the reliable operation of the BES as the result of a Cyber Security Incident by specifying incident response requirements._x000a__x000a_Requirement 1:_x000a_Each Responsible Entity shall document one or more Cyber Security Incident response plan(s) that collectively include each of the applicable requirement parts in CIP-008-5 Table R1 – Cyber Security Incident Response Plan Specifications._x000a_"/>
    <s v="RESPOND (RS)"/>
    <s v="RS.AN"/>
    <s v="Analysis (RS.AN): Analysis is conducted to ensure adequate response and support recovery activities."/>
    <x v="36"/>
    <x v="36"/>
    <n v="1"/>
    <s v="Partial"/>
    <s v="High"/>
  </r>
  <r>
    <x v="21"/>
    <s v="Purpose: To mitigate the risk to the reliable operation of the BES as the result of a Cyber Security Incident by specifying incident response requirements._x000a__x000a_Requirement 1:_x000a_Each Responsible Entity shall document one or more Cyber Security Incident response plan(s) that collectively include each of the applicable requirement parts in CIP-008-5 Table R1 – Cyber Security Incident Response Plan Specifications._x000a_"/>
    <s v="RESPOND (RS)"/>
    <s v="RS.MI"/>
    <s v="Mitigation (RS.MI): Activities are performed to prevent expansion of an event, mitigate its effects, and eradicate the incident."/>
    <x v="39"/>
    <x v="39"/>
    <n v="1"/>
    <s v="Partial"/>
    <s v="High"/>
  </r>
  <r>
    <x v="21"/>
    <s v="Purpose: To mitigate the risk to the reliable operation of the BES as the result of a Cyber Security Incident by specifying incident response requirements._x000a__x000a_Requirement 1:_x000a_Each Responsible Entity shall document one or more Cyber Security Incident response plan(s) that collectively include each of the applicable requirement parts in CIP-008-5 Table R1 – Cyber Security Incident Response Plan Specifications._x000a_"/>
    <s v="RESPOND (RS)"/>
    <s v="RS.MI"/>
    <s v="Mitigation (RS.MI): Activities are performed to prevent expansion of an event, mitigate its effects, and eradicate the incident."/>
    <x v="40"/>
    <x v="40"/>
    <n v="1"/>
    <s v="Partial"/>
    <s v="High"/>
  </r>
  <r>
    <x v="22"/>
    <s v="Purpose: To mitigate the risk to the reliable operation of the BES as the result of a Cyber Security Incident by specifying incident response requirements._x000a__x000a_Requirement 2:_x000a_Each Responsible Entity shall implement each of its documented Cyber Security Incident response plans to collectively include each of the applicable requirement parts in CIP-008-5 Table R2 – Cyber Security Incident Response Plan Implementation and Testing._x000a_"/>
    <s v="PROTECT (PR)"/>
    <s v="PR.IP"/>
    <s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x v="74"/>
    <x v="74"/>
    <n v="1"/>
    <s v="Partial"/>
    <s v="High"/>
  </r>
  <r>
    <x v="22"/>
    <s v="Purpose: To mitigate the risk to the reliable operation of the BES as the result of a Cyber Security Incident by specifying incident response requirements._x000a__x000a_Requirement 2:_x000a_Each Responsible Entity shall implement each of its documented Cyber Security Incident response plans to collectively include each of the applicable requirement parts in CIP-008-5 Table R2 – Cyber Security Incident Response Plan Implementation and Testing._x000a_"/>
    <s v="DETECT (DE)"/>
    <s v="DE.AE"/>
    <s v="Anomalies and Events (DE.AE): Anomalous activity is detected in a timely manner and the potential impact of events is understood."/>
    <x v="9"/>
    <x v="9"/>
    <n v="1"/>
    <s v="Partial"/>
    <s v="High"/>
  </r>
  <r>
    <x v="22"/>
    <s v="Purpose: To mitigate the risk to the reliable operation of the BES as the result of a Cyber Security Incident by specifying incident response requirements._x000a__x000a_Requirement 2:_x000a_Each Responsible Entity shall implement each of its documented Cyber Security Incident response plans to collectively include each of the applicable requirement parts in CIP-008-5 Table R2 – Cyber Security Incident Response Plan Implementation and Testing._x000a_"/>
    <s v="DETECT (DE)"/>
    <s v="DE.DP"/>
    <s v="Detection Processes (DE.DP): Detection processes and procedures are maintained and tested to ensure timely and adequate awareness of anomalous events."/>
    <x v="17"/>
    <x v="17"/>
    <n v="1"/>
    <s v="Partial"/>
    <s v="High"/>
  </r>
  <r>
    <x v="22"/>
    <s v="Purpose: To mitigate the risk to the reliable operation of the BES as the result of a Cyber Security Incident by specifying incident response requirements._x000a__x000a_Requirement 2:_x000a_Each Responsible Entity shall implement each of its documented Cyber Security Incident response plans to collectively include each of the applicable requirement parts in CIP-008-5 Table R2 – Cyber Security Incident Response Plan Implementation and Testing._x000a_"/>
    <s v="RESPOND (RS)"/>
    <s v="RS.AN"/>
    <s v="Analysis (RS.AN): Analysis is conducted to ensure adequate response and support recovery activities."/>
    <x v="31"/>
    <x v="31"/>
    <n v="1"/>
    <s v="Partial"/>
    <s v="High"/>
  </r>
  <r>
    <x v="22"/>
    <s v="Purpose: To mitigate the risk to the reliable operation of the BES as the result of a Cyber Security Incident by specifying incident response requirements._x000a__x000a_Requirement 2:_x000a_Each Responsible Entity shall implement each of its documented Cyber Security Incident response plans to collectively include each of the applicable requirement parts in CIP-008-5 Table R2 – Cyber Security Incident Response Plan Implementation and Testing._x000a_"/>
    <s v="RESPOND (RS)"/>
    <s v="RS.AN"/>
    <s v="Analysis (RS.AN): Analysis is conducted to ensure adequate response and support recovery activities."/>
    <x v="72"/>
    <x v="72"/>
    <n v="1"/>
    <s v="Partial"/>
    <s v="High"/>
  </r>
  <r>
    <x v="22"/>
    <s v="Purpose: To mitigate the risk to the reliable operation of the BES as the result of a Cyber Security Incident by specifying incident response requirements._x000a__x000a_Requirement 2:_x000a_Each Responsible Entity shall implement each of its documented Cyber Security Incident response plans to collectively include each of the applicable requirement parts in CIP-008-5 Table R2 – Cyber Security Incident Response Plan Implementation and Testing._x000a_"/>
    <s v="RESPOND (RS)"/>
    <s v="RS.CO"/>
    <s v="Communications (RS.CO): Response activities are coordinated with internal and external stakeholders, as appropriate, to include external support from law enforcement agencies."/>
    <x v="34"/>
    <x v="34"/>
    <n v="1"/>
    <s v="Partial"/>
    <s v="High"/>
  </r>
  <r>
    <x v="22"/>
    <s v="Purpose: To mitigate the risk to the reliable operation of the BES as the result of a Cyber Security Incident by specifying incident response requirements._x000a__x000a_Requirement 2:_x000a_Each Responsible Entity shall implement each of its documented Cyber Security Incident response plans to collectively include each of the applicable requirement parts in CIP-008-5 Table R2 – Cyber Security Incident Response Plan Implementation and Testing._x000a_"/>
    <s v="RESPOND (RS)"/>
    <s v="RS.CO"/>
    <s v="Communications (RS.CO): Response activities are coordinated with internal and external stakeholders, as appropriate, to include external support from law enforcement agencies."/>
    <x v="35"/>
    <x v="35"/>
    <n v="1"/>
    <s v="Partial"/>
    <s v="High"/>
  </r>
  <r>
    <x v="22"/>
    <s v="Purpose: To mitigate the risk to the reliable operation of the BES as the result of a Cyber Security Incident by specifying incident response requirements._x000a__x000a_Requirement 2:_x000a_Each Responsible Entity shall implement each of its documented Cyber Security Incident response plans to collectively include each of the applicable requirement parts in CIP-008-5 Table R2 – Cyber Security Incident Response Plan Implementation and Testing._x000a_"/>
    <s v="RESPOND (RS)"/>
    <s v="RS.CO"/>
    <s v="Communications (RS.CO): Response activities are coordinated with internal and external stakeholders, as appropriate, to include external support from law enforcement agencies."/>
    <x v="36"/>
    <x v="36"/>
    <n v="1"/>
    <s v="Partial"/>
    <s v="High"/>
  </r>
  <r>
    <x v="22"/>
    <s v="Purpose: To mitigate the risk to the reliable operation of the BES as the result of a Cyber Security Incident by specifying incident response requirements._x000a__x000a_Requirement 2:_x000a_Each Responsible Entity shall implement each of its documented Cyber Security Incident response plans to collectively include each of the applicable requirement parts in CIP-008-5 Table R2 – Cyber Security Incident Response Plan Implementation and Testing._x000a_"/>
    <s v="RESPOND (RS)"/>
    <s v="RS.RP"/>
    <s v="Response Planning (RS.RP): Response processes and procedures are executed and maintained, to ensure timely response to detected cybersecurity events."/>
    <x v="75"/>
    <x v="75"/>
    <n v="1"/>
    <s v="Partial"/>
    <s v="High"/>
  </r>
  <r>
    <x v="23"/>
    <s v="Purpose: To mitigate the risk to the reliable operation of the BES as the result of a Cyber Security Incident by specifying incident response requirements._x000a__x000a_Requirement 3:_x000a_Each Responsible Entity shall maintain each of its Cyber Security Incident response plans according to each of the applicable requirement parts in CIP-008-5 Table R3 – Cyber Security Incident Response Plan Review, Update, and Communication."/>
    <s v="PROTECT (PR)"/>
    <s v="PR.IP"/>
    <s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x v="76"/>
    <x v="76"/>
    <n v="1"/>
    <s v="Partial"/>
    <s v="High"/>
  </r>
  <r>
    <x v="23"/>
    <s v="Purpose: To mitigate the risk to the reliable operation of the BES as the result of a Cyber Security Incident by specifying incident response requirements._x000a__x000a_Requirement 3:_x000a_Each Responsible Entity shall maintain each of its Cyber Security Incident response plans according to each of the applicable requirement parts in CIP-008-5 Table R3 – Cyber Security Incident Response Plan Review, Update, and Communication."/>
    <s v="PROTECT (PR)"/>
    <s v="PR.IP"/>
    <s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x v="77"/>
    <x v="77"/>
    <n v="1"/>
    <s v="Partial"/>
    <s v="High"/>
  </r>
  <r>
    <x v="23"/>
    <s v="Purpose: To mitigate the risk to the reliable operation of the BES as the result of a Cyber Security Incident by specifying incident response requirements._x000a__x000a_Requirement 3:_x000a_Each Responsible Entity shall maintain each of its Cyber Security Incident response plans according to each of the applicable requirement parts in CIP-008-5 Table R3 – Cyber Security Incident Response Plan Review, Update, and Communication."/>
    <s v="PROTECT (PR)"/>
    <s v="PR.IP"/>
    <s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x v="29"/>
    <x v="29"/>
    <n v="1"/>
    <s v="Partial"/>
    <s v="High"/>
  </r>
  <r>
    <x v="23"/>
    <s v="Purpose: To mitigate the risk to the reliable operation of the BES as the result of a Cyber Security Incident by specifying incident response requirements._x000a__x000a_Requirement 3:_x000a_Each Responsible Entity shall maintain each of its Cyber Security Incident response plans according to each of the applicable requirement parts in CIP-008-5 Table R3 – Cyber Security Incident Response Plan Review, Update, and Communication."/>
    <s v="DETECT (DE)"/>
    <s v="DE.DP"/>
    <s v="Detection Processes (DE.DP): Detection processes and procedures are maintained and tested to ensure timely and adequate awareness of anomalous events."/>
    <x v="19"/>
    <x v="19"/>
    <n v="1"/>
    <s v="Partial"/>
    <s v="High"/>
  </r>
  <r>
    <x v="23"/>
    <s v="Purpose: To mitigate the risk to the reliable operation of the BES as the result of a Cyber Security Incident by specifying incident response requirements._x000a__x000a_Requirement 3:_x000a_Each Responsible Entity shall maintain each of its Cyber Security Incident response plans according to each of the applicable requirement parts in CIP-008-5 Table R3 – Cyber Security Incident Response Plan Review, Update, and Communication."/>
    <s v="RESPOND (RS)"/>
    <s v="RS.CO"/>
    <s v="Communications (RS.CO): Response activities are coordinated with internal and external stakeholders, as appropriate, to include external support from law enforcement agencies."/>
    <x v="73"/>
    <x v="73"/>
    <n v="1"/>
    <s v="Partial"/>
    <s v="High"/>
  </r>
  <r>
    <x v="23"/>
    <s v="Purpose: To mitigate the risk to the reliable operation of the BES as the result of a Cyber Security Incident by specifying incident response requirements._x000a__x000a_Requirement 3:_x000a_Each Responsible Entity shall maintain each of its Cyber Security Incident response plans according to each of the applicable requirement parts in CIP-008-5 Table R3 – Cyber Security Incident Response Plan Review, Update, and Communication."/>
    <s v="RESPOND (RS)"/>
    <s v="RS.IM"/>
    <s v="Improvements (RS.IM): Organizational response activities are improved by incorporating lessons learned from current and previous detection/response activities."/>
    <x v="37"/>
    <x v="37"/>
    <n v="1"/>
    <s v="Partial"/>
    <s v="High"/>
  </r>
  <r>
    <x v="23"/>
    <s v="Purpose: To mitigate the risk to the reliable operation of the BES as the result of a Cyber Security Incident by specifying incident response requirements._x000a__x000a_Requirement 3:_x000a_Each Responsible Entity shall maintain each of its Cyber Security Incident response plans according to each of the applicable requirement parts in CIP-008-5 Table R3 – Cyber Security Incident Response Plan Review, Update, and Communication."/>
    <s v="RESPOND (RS)"/>
    <s v="RS.IM"/>
    <s v="Improvements (RS.IM): Organizational response activities are improved by incorporating lessons learned from current and previous detection/response activities."/>
    <x v="38"/>
    <x v="38"/>
    <n v="1"/>
    <s v="Partial"/>
    <s v="High"/>
  </r>
  <r>
    <x v="24"/>
    <s v="Purpose: To recover reliability functions performed by BES Cyber Systems by specifying recovery plan requirements in support of the continued stability, operability, and reliability of the BES._x000a__x000a_Requirement 1:_x000a_Each Responsible Entity shall have one or more documented recovery plan(s) that collectively include each of the applicable requirement parts in CIP-009-6 Table R1 – Recovery Plan Specifications."/>
    <s v="IDENTIFY (ID)"/>
    <s v="ID.BE"/>
    <s v="Business Environment (ID.BE): The organization’s mission, objectives, stakeholders, and activities are understood and prioritized; this information is used to inform cybersecurity roles, responsibilities, and risk management decisions."/>
    <x v="71"/>
    <x v="71"/>
    <n v="1"/>
    <s v="Partial"/>
    <s v="High"/>
  </r>
  <r>
    <x v="24"/>
    <s v="Purpose: To recover reliability functions performed by BES Cyber Systems by specifying recovery plan requirements in support of the continued stability, operability, and reliability of the BES._x000a__x000a_Requirement 1:_x000a_Each Responsible Entity shall have one or more documented recovery plan(s) that collectively include each of the applicable requirement parts in CIP-009-6 Table R1 – Recovery Plan Specifications."/>
    <s v="PROTECT (PR)"/>
    <s v="PR.DS"/>
    <s v="Data Security (PR.DS): Information and records (data) are managed consistent with the organization’s risk strategy to protect the confidentiality, integrity, and availability of information."/>
    <x v="78"/>
    <x v="78"/>
    <n v="1"/>
    <s v="Partial"/>
    <s v="High"/>
  </r>
  <r>
    <x v="24"/>
    <s v="Purpose: To recover reliability functions performed by BES Cyber Systems by specifying recovery plan requirements in support of the continued stability, operability, and reliability of the BES._x000a__x000a_Requirement 1:_x000a_Each Responsible Entity shall have one or more documented recovery plan(s) that collectively include each of the applicable requirement parts in CIP-009-6 Table R1 – Recovery Plan Specifications."/>
    <s v="PROTECT (PR)"/>
    <s v="PR.IP"/>
    <s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x v="79"/>
    <x v="79"/>
    <n v="1"/>
    <s v="Partial"/>
    <s v="High"/>
  </r>
  <r>
    <x v="24"/>
    <s v="Purpose: To recover reliability functions performed by BES Cyber Systems by specifying recovery plan requirements in support of the continued stability, operability, and reliability of the BES._x000a__x000a_Requirement 1:_x000a_Each Responsible Entity shall have one or more documented recovery plan(s) that collectively include each of the applicable requirement parts in CIP-009-6 Table R1 – Recovery Plan Specifications."/>
    <s v="PROTECT (PR)"/>
    <s v="PR.IP"/>
    <s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x v="29"/>
    <x v="29"/>
    <n v="1"/>
    <s v="Partial"/>
    <s v="High"/>
  </r>
  <r>
    <x v="24"/>
    <s v="Purpose: To recover reliability functions performed by BES Cyber Systems by specifying recovery plan requirements in support of the continued stability, operability, and reliability of the BES._x000a__x000a_Requirement 1:_x000a_Each Responsible Entity shall have one or more documented recovery plan(s) that collectively include each of the applicable requirement parts in CIP-009-6 Table R1 – Recovery Plan Specifications."/>
    <s v="RESPOND (RS)"/>
    <s v="RS.AN"/>
    <s v="Analysis (RS.AN): Analysis is conducted to ensure adequate response and support recovery activities."/>
    <x v="32"/>
    <x v="32"/>
    <n v="1"/>
    <s v="Partial"/>
    <s v="High"/>
  </r>
  <r>
    <x v="24"/>
    <s v="Purpose: To recover reliability functions performed by BES Cyber Systems by specifying recovery plan requirements in support of the continued stability, operability, and reliability of the BES._x000a__x000a_Requirement 1:_x000a_Each Responsible Entity shall have one or more documented recovery plan(s) that collectively include each of the applicable requirement parts in CIP-009-6 Table R1 – Recovery Plan Specifications."/>
    <s v="RECOVER (RC)"/>
    <s v="RC.RP"/>
    <s v="Recovery Planning (RC.RP): Recovery processes and procedures are executed and maintained to ensure timely restoration of systems or assets affected by cybersecurity events."/>
    <x v="80"/>
    <x v="80"/>
    <n v="1"/>
    <s v="Partial"/>
    <s v="High"/>
  </r>
  <r>
    <x v="25"/>
    <s v="Purpose: To recover reliability functions performed by BES Cyber Systems by specifying recovery plan requirements in support of the continued stability, operability, and reliability of the BES._x000a__x000a_Requirement 2:_x000a_Each Responsible Entity shall implement its documented recovery plan(s) to collectively include each of the applicable requirement parts in CIP-009-6 Table R2 – Recovery Plan Implementation and Testing."/>
    <s v="PROTECT (PR)"/>
    <s v="PR.IP"/>
    <s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x v="79"/>
    <x v="79"/>
    <n v="1"/>
    <s v="Partial"/>
    <s v="High"/>
  </r>
  <r>
    <x v="25"/>
    <s v="Purpose: To recover reliability functions performed by BES Cyber Systems by specifying recovery plan requirements in support of the continued stability, operability, and reliability of the BES._x000a__x000a_Requirement 2:_x000a_Each Responsible Entity shall implement its documented recovery plan(s) to collectively include each of the applicable requirement parts in CIP-009-6 Table R2 – Recovery Plan Implementation and Testing."/>
    <s v="PROTECT (PR)"/>
    <s v="PR.IP"/>
    <s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x v="74"/>
    <x v="74"/>
    <n v="1"/>
    <s v="Partial"/>
    <s v="High"/>
  </r>
  <r>
    <x v="25"/>
    <s v="Purpose: To recover reliability functions performed by BES Cyber Systems by specifying recovery plan requirements in support of the continued stability, operability, and reliability of the BES._x000a__x000a_Requirement 2:_x000a_Each Responsible Entity shall implement its documented recovery plan(s) to collectively include each of the applicable requirement parts in CIP-009-6 Table R2 – Recovery Plan Implementation and Testing."/>
    <s v="RECOVER (RC)"/>
    <s v="RC.RP"/>
    <s v="Recovery Planning (RC.RP): Recovery processes and procedures are executed and maintained to ensure timely restoration of systems or assets affected by cybersecurity events."/>
    <x v="80"/>
    <x v="80"/>
    <n v="1"/>
    <s v="Partial"/>
    <s v="High"/>
  </r>
  <r>
    <x v="26"/>
    <s v="Purpose: To recover reliability functions performed by BES Cyber Systems by specifying recovery plan requirements in support of the continued stability, operability, and reliability of the BES._x000a__x000a_Requirement 3:_x000a_Each Responsible Entity shall maintain each of its recovery plan(s) in accordance with each of the applicable requirement parts in CIP-009-6 Table R3 – Recovery Plan Review, Update and Communication."/>
    <s v="PROTECT (PR)"/>
    <s v="PR.IP"/>
    <s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x v="76"/>
    <x v="76"/>
    <n v="1"/>
    <s v="Partial"/>
    <s v="High"/>
  </r>
  <r>
    <x v="26"/>
    <s v="Purpose: To recover reliability functions performed by BES Cyber Systems by specifying recovery plan requirements in support of the continued stability, operability, and reliability of the BES._x000a__x000a_Requirement 3:_x000a_Each Responsible Entity shall maintain each of its recovery plan(s) in accordance with each of the applicable requirement parts in CIP-009-6 Table R3 – Recovery Plan Review, Update and Communication."/>
    <s v="PROTECT (PR)"/>
    <s v="PR.IP"/>
    <s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x v="77"/>
    <x v="77"/>
    <n v="1"/>
    <s v="Partial"/>
    <s v="High"/>
  </r>
  <r>
    <x v="26"/>
    <s v="Purpose: To recover reliability functions performed by BES Cyber Systems by specifying recovery plan requirements in support of the continued stability, operability, and reliability of the BES._x000a__x000a_Requirement 3:_x000a_Each Responsible Entity shall maintain each of its recovery plan(s) in accordance with each of the applicable requirement parts in CIP-009-6 Table R3 – Recovery Plan Review, Update and Communication."/>
    <s v="PROTECT (PR)"/>
    <s v="PR.IP"/>
    <s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x v="29"/>
    <x v="29"/>
    <n v="1"/>
    <s v="Partial"/>
    <s v="High"/>
  </r>
  <r>
    <x v="26"/>
    <s v="Purpose: To recover reliability functions performed by BES Cyber Systems by specifying recovery plan requirements in support of the continued stability, operability, and reliability of the BES._x000a__x000a_Requirement 3:_x000a_Each Responsible Entity shall maintain each of its recovery plan(s) in accordance with each of the applicable requirement parts in CIP-009-6 Table R3 – Recovery Plan Review, Update and Communication."/>
    <s v="RECOVER (RC)"/>
    <s v="RC.CO"/>
    <s v="Communications (RC.CO): Restoration activities are coordinated with internal and external parties, such as coordinating centers, Internet Service Providers, owners of attacking systems, victims, other CSIRTs, and vendors."/>
    <x v="81"/>
    <x v="81"/>
    <n v="1"/>
    <s v="Partial"/>
    <s v="High"/>
  </r>
  <r>
    <x v="26"/>
    <s v="Purpose: To recover reliability functions performed by BES Cyber Systems by specifying recovery plan requirements in support of the continued stability, operability, and reliability of the BES._x000a__x000a_Requirement 3:_x000a_Each Responsible Entity shall maintain each of its recovery plan(s) in accordance with each of the applicable requirement parts in CIP-009-6 Table R3 – Recovery Plan Review, Update and Communication."/>
    <s v="RECOVER (RC)"/>
    <s v="RC.IM"/>
    <s v="Improvements (RC.IM): Recovery planning and processes are improved by incorporating lessons learned into future activities."/>
    <x v="82"/>
    <x v="82"/>
    <n v="1"/>
    <s v="Partial"/>
    <s v="High"/>
  </r>
  <r>
    <x v="26"/>
    <s v="Purpose: To recover reliability functions performed by BES Cyber Systems by specifying recovery plan requirements in support of the continued stability, operability, and reliability of the BES._x000a__x000a_Requirement 3:_x000a_Each Responsible Entity shall maintain each of its recovery plan(s) in accordance with each of the applicable requirement parts in CIP-009-6 Table R3 – Recovery Plan Review, Update and Communication."/>
    <s v="RECOVER (RC)"/>
    <s v="RC.IM"/>
    <s v="Improvements (RC.IM): Recovery planning and processes are improved by incorporating lessons learned into future activities."/>
    <x v="83"/>
    <x v="83"/>
    <n v="1"/>
    <s v="Partial"/>
    <s v="High"/>
  </r>
  <r>
    <x v="27"/>
    <s v="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_x000a__x000a_Requirement 1:_x000a_Each Responsible Entity shall implement one or more documented process(es) that collectively include each of the applicable requirement parts in CIP-010-2 Table R1 – Configuration Change Management._x000a_"/>
    <s v="PROTECT (PR)"/>
    <s v="PR.DS"/>
    <s v="Data Security (PR.DS): Information and records (data) are managed consistent with the organization’s risk strategy to protect the confidentiality, integrity, and availability of information."/>
    <x v="84"/>
    <x v="51"/>
    <n v="1"/>
    <s v="Partial"/>
    <s v="High"/>
  </r>
  <r>
    <x v="27"/>
    <s v="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_x000a__x000a_Requirement 1:_x000a_Each Responsible Entity shall implement one or more documented process(es) that collectively include each of the applicable requirement parts in CIP-010-2 Table R1 – Configuration Change Management._x000a_"/>
    <s v="PROTECT (PR)"/>
    <s v="PR.DS"/>
    <s v="Data Security (PR.DS): Information and records (data) are managed consistent with the organization’s risk strategy to protect the confidentiality, integrity, and availability of information."/>
    <x v="51"/>
    <x v="51"/>
    <n v="1"/>
    <s v="Partial"/>
    <s v="High"/>
  </r>
  <r>
    <x v="27"/>
    <s v="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_x000a__x000a_Requirement 1:_x000a_Each Responsible Entity shall implement one or more documented process(es) that collectively include each of the applicable requirement parts in CIP-010-2 Table R1 – Configuration Change Management._x000a_"/>
    <s v="PROTECT (PR)"/>
    <s v="PR.IP"/>
    <s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x v="85"/>
    <x v="84"/>
    <n v="1"/>
    <s v="Partial"/>
    <s v="High"/>
  </r>
  <r>
    <x v="27"/>
    <s v="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_x000a__x000a_Requirement 1:_x000a_Each Responsible Entity shall implement one or more documented process(es) that collectively include each of the applicable requirement parts in CIP-010-2 Table R1 – Configuration Change Management._x000a_"/>
    <s v="PROTECT (PR)"/>
    <s v="PR.IP"/>
    <s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x v="64"/>
    <x v="64"/>
    <n v="1"/>
    <s v="Partial"/>
    <s v="High"/>
  </r>
  <r>
    <x v="27"/>
    <s v="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_x000a__x000a_Requirement 1:_x000a_Each Responsible Entity shall implement one or more documented process(es) that collectively include each of the applicable requirement parts in CIP-010-2 Table R1 – Configuration Change Management._x000a_"/>
    <s v="PROTECT (PR)"/>
    <s v="PR.MA"/>
    <s v="Maintenance (PR.MA): Maintenance and repairs of industrial control and information system components is performed consistent with policies and procedures."/>
    <x v="58"/>
    <x v="58"/>
    <n v="1"/>
    <s v="Partial"/>
    <s v="High"/>
  </r>
  <r>
    <x v="27"/>
    <s v="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_x000a__x000a_Requirement 1:_x000a_Each Responsible Entity shall implement one or more documented process(es) that collectively include each of the applicable requirement parts in CIP-010-2 Table R1 – Configuration Change Management._x000a_"/>
    <s v="PROTECT (PR)"/>
    <s v="PR.MA"/>
    <s v="Maintenance (PR.MA): Maintenance and repairs of industrial control and information system components is performed consistent with policies and procedures."/>
    <x v="55"/>
    <x v="55"/>
    <n v="1"/>
    <s v="Partial"/>
    <s v="High"/>
  </r>
  <r>
    <x v="27"/>
    <s v="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_x000a__x000a_Requirement 1:_x000a_Each Responsible Entity shall implement one or more documented process(es) that collectively include each of the applicable requirement parts in CIP-010-2 Table R1 – Configuration Change Management._x000a_"/>
    <s v="PROTECT (PR)"/>
    <s v="PR.PT"/>
    <s v="Protective Technology (PR.PT): Technical security solutions are managed to ensure the security and resilience of systems and assets, consistent with related policies, procedures, and agreements."/>
    <x v="59"/>
    <x v="59"/>
    <n v="1"/>
    <s v="Partial"/>
    <s v="High"/>
  </r>
  <r>
    <x v="27"/>
    <s v="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_x000a__x000a_Requirement 1:_x000a_Each Responsible Entity shall implement one or more documented process(es) that collectively include each of the applicable requirement parts in CIP-010-2 Table R1 – Configuration Change Management._x000a_"/>
    <s v="DETECT (DE)"/>
    <s v="DE.CM"/>
    <s v="Security Continuous Monitoring (DE.CM): The information system and assets are monitored at discrete intervals to identify cybersecurity events and verify the effectiveness of protective measures."/>
    <x v="13"/>
    <x v="13"/>
    <n v="1"/>
    <s v="Partial"/>
    <s v="High"/>
  </r>
  <r>
    <x v="28"/>
    <s v="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_x000a__x000a_Requirement 2:_x000a_Each Responsible Entity shall implement one or more documented process(es) that collectively include each of the applicable requirement parts in CIP-010-2 Table R2 – Configuration Monitoring._x000a_"/>
    <s v="PROTECT (PR)"/>
    <s v="PR.DS"/>
    <s v="Data Security (PR.DS): Information and records (data) are managed consistent with the organization’s risk strategy to protect the confidentiality, integrity, and availability of information."/>
    <x v="84"/>
    <x v="51"/>
    <n v="1"/>
    <s v="Partial"/>
    <s v="High"/>
  </r>
  <r>
    <x v="28"/>
    <s v="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_x000a__x000a_Requirement 2:_x000a_Each Responsible Entity shall implement one or more documented process(es) that collectively include each of the applicable requirement parts in CIP-010-2 Table R2 – Configuration Monitoring._x000a_"/>
    <s v="PROTECT (PR)"/>
    <s v="PR.IP"/>
    <s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x v="85"/>
    <x v="84"/>
    <n v="1"/>
    <s v="Partial"/>
    <s v="High"/>
  </r>
  <r>
    <x v="28"/>
    <s v="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_x000a__x000a_Requirement 2:_x000a_Each Responsible Entity shall implement one or more documented process(es) that collectively include each of the applicable requirement parts in CIP-010-2 Table R2 – Configuration Monitoring._x000a_"/>
    <s v="PROTECT (PR)"/>
    <s v="PR.IP"/>
    <s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x v="64"/>
    <x v="64"/>
    <n v="1"/>
    <s v="Partial"/>
    <s v="High"/>
  </r>
  <r>
    <x v="29"/>
    <s v="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_x000a__x000a_Requirement 3:_x000a_Each Responsible Entity shall implement one or more documented process(es) that collectively include each of the applicable requirement parts in CIP-010-2 Table R3– Vulnerability Assessments._x000a_"/>
    <s v="IDENTIFY (ID)"/>
    <s v="ID.RA"/>
    <s v="Risk Assessment (ID.RA): The organization understands the cybersecurity risk to organizational operations (including mission, functions, image, or reputation), organizational assets, and individuals."/>
    <x v="60"/>
    <x v="60"/>
    <n v="1"/>
    <s v="Partial"/>
    <s v="High"/>
  </r>
  <r>
    <x v="29"/>
    <s v="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_x000a__x000a_Requirement 3:_x000a_Each Responsible Entity shall implement one or more documented process(es) that collectively include each of the applicable requirement parts in CIP-010-2 Table R3– Vulnerability Assessments._x000a_"/>
    <s v="IDENTIFY (ID)"/>
    <s v="ID.RA"/>
    <s v="Risk Assessment (ID.RA): The organization understands the cybersecurity risk to organizational operations (including mission, functions, image, or reputation), organizational assets, and individuals."/>
    <x v="62"/>
    <x v="62"/>
    <n v="1"/>
    <s v="Partial"/>
    <s v="High"/>
  </r>
  <r>
    <x v="29"/>
    <s v="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_x000a__x000a_Requirement 3:_x000a_Each Responsible Entity shall implement one or more documented process(es) that collectively include each of the applicable requirement parts in CIP-010-2 Table R3– Vulnerability Assessments._x000a_"/>
    <s v="IDENTIFY (ID)"/>
    <s v="ID.RA"/>
    <s v="Risk Assessment (ID.RA): The organization understands the cybersecurity risk to organizational operations (including mission, functions, image, or reputation), organizational assets, and individuals."/>
    <x v="63"/>
    <x v="63"/>
    <n v="1"/>
    <s v="Partial"/>
    <s v="High"/>
  </r>
  <r>
    <x v="29"/>
    <s v="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_x000a__x000a_Requirement 3:_x000a_Each Responsible Entity shall implement one or more documented process(es) that collectively include each of the applicable requirement parts in CIP-010-2 Table R3– Vulnerability Assessments._x000a_"/>
    <s v="PROTECT (PR)"/>
    <s v="PR.IP"/>
    <s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x v="67"/>
    <x v="67"/>
    <n v="1"/>
    <s v="Partial"/>
    <s v="High"/>
  </r>
  <r>
    <x v="29"/>
    <s v="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_x000a__x000a_Requirement 3:_x000a_Each Responsible Entity shall implement one or more documented process(es) that collectively include each of the applicable requirement parts in CIP-010-2 Table R3– Vulnerability Assessments._x000a_"/>
    <s v="DETECT (DE)"/>
    <s v="DE.CM"/>
    <s v="Security Continuous Monitoring (DE.CM): The information system and assets are monitored at discrete intervals to identify cybersecurity events and verify the effectiveness of protective measures."/>
    <x v="86"/>
    <x v="85"/>
    <n v="1"/>
    <s v="Partial"/>
    <s v="High"/>
  </r>
  <r>
    <x v="29"/>
    <s v="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_x000a__x000a_Requirement 3:_x000a_Each Responsible Entity shall implement one or more documented process(es) that collectively include each of the applicable requirement parts in CIP-010-2 Table R3– Vulnerability Assessments._x000a_"/>
    <s v="RESPOND (RS)"/>
    <s v="RS.AN"/>
    <s v="Analysis (RS.AN): Analysis is conducted to ensure adequate response and support recovery activities."/>
    <x v="65"/>
    <x v="65"/>
    <n v="1"/>
    <s v="Partial"/>
    <s v="High"/>
  </r>
  <r>
    <x v="29"/>
    <s v="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_x000a__x000a_Requirement 3:_x000a_Each Responsible Entity shall implement one or more documented process(es) that collectively include each of the applicable requirement parts in CIP-010-2 Table R3– Vulnerability Assessments._x000a_"/>
    <s v="RESPOND (RS)"/>
    <s v="RS.MI"/>
    <s v="Mitigation (RS.MI): Activities are performed to prevent expansion of an event, mitigate its effects, and eradicate the incident."/>
    <x v="66"/>
    <x v="66"/>
    <n v="1"/>
    <s v="Partial"/>
    <s v="High"/>
  </r>
  <r>
    <x v="30"/>
    <s v="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_x000a__x000a_Requirement 4:_x000a_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_x000a_"/>
    <s v="PROTECT (PR)"/>
    <s v="PR.PT"/>
    <s v="Protective Technology (PR.PT): Technical security solutions are managed to ensure the security and resilience of systems and assets, consistent with related policies, procedures, and agreements."/>
    <x v="30"/>
    <x v="30"/>
    <n v="1"/>
    <s v="Partial"/>
    <s v="High"/>
  </r>
  <r>
    <x v="30"/>
    <s v="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_x000a__x000a_Requirement 4:_x000a_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_x000a_"/>
    <s v="DETECT (DE)"/>
    <s v="DE.CM"/>
    <s v="Security Continuous Monitoring (DE.CM): The information system and assets are monitored at discrete intervals to identify cybersecurity events and verify the effectiveness of protective measures."/>
    <x v="12"/>
    <x v="12"/>
    <n v="1"/>
    <s v="Partial"/>
    <s v="High"/>
  </r>
  <r>
    <x v="30"/>
    <s v="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_x000a__x000a_Requirement 4:_x000a_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_x000a_"/>
    <s v="DETECT (DE)"/>
    <s v="DE.CM"/>
    <s v="Security Continuous Monitoring (DE.CM): The information system and assets are monitored at discrete intervals to identify cybersecurity events and verify the effectiveness of protective measures."/>
    <x v="13"/>
    <x v="13"/>
    <n v="1"/>
    <s v="Partial"/>
    <s v="High"/>
  </r>
  <r>
    <x v="30"/>
    <s v="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_x000a__x000a_Requirement 4:_x000a_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_x000a_"/>
    <s v="DETECT (DE)"/>
    <s v="DE.CM"/>
    <s v="Security Continuous Monitoring (DE.CM): The information system and assets are monitored at discrete intervals to identify cybersecurity events and verify the effectiveness of protective measures."/>
    <x v="14"/>
    <x v="14"/>
    <n v="1"/>
    <s v="Partial"/>
    <s v="High"/>
  </r>
  <r>
    <x v="30"/>
    <s v="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_x000a__x000a_Requirement 4:_x000a_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_x000a_"/>
    <s v="RESPOND (RS)"/>
    <s v="RS.AN"/>
    <s v="Analysis (RS.AN): Analysis is conducted to ensure adequate response and support recovery activities."/>
    <x v="65"/>
    <x v="65"/>
    <n v="1"/>
    <s v="Partial"/>
    <s v="High"/>
  </r>
  <r>
    <x v="30"/>
    <s v="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_x000a__x000a_Requirement 4:_x000a_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_x000a_"/>
    <s v="RESPOND (RS)"/>
    <s v="RS.MI"/>
    <s v="Mitigation (RS.MI): Activities are performed to prevent expansion of an event, mitigate its effects, and eradicate the incident."/>
    <x v="66"/>
    <x v="66"/>
    <n v="1"/>
    <s v="Partial"/>
    <s v="High"/>
  </r>
  <r>
    <x v="31"/>
    <s v="Purpose: To prevent unauthorized access to BES Cyber System Information by specifying information protection requirements in support of protecting BES Cyber Systems against compromise that could lead to misoperation or instability in the Bulk Electric System (BES)._x000a__x000a_Requirement 1:_x000a_Each Responsible Entity shall implement one or more documented information protection program(s) that collectively includes each of the applicable requirement parts in CIP-011-2 Table R1 – Information Protection._x000a_"/>
    <s v="IDENTIFY (ID)"/>
    <s v="ID.AM"/>
    <s v="Asset Management (ID.AM): The data, personnel, devices, systems, and facilities that enable the organization to achieve business purposes are identified and managed consistent with their relative importance to business objectives and the organization’s risk strategy."/>
    <x v="2"/>
    <x v="2"/>
    <n v="1"/>
    <s v="Partial"/>
    <s v="High"/>
  </r>
  <r>
    <x v="31"/>
    <s v="Purpose: To prevent unauthorized access to BES Cyber System Information by specifying information protection requirements in support of protecting BES Cyber Systems against compromise that could lead to misoperation or instability in the Bulk Electric System (BES)._x000a__x000a_Requirement 1:_x000a_Each Responsible Entity shall implement one or more documented information protection program(s) that collectively includes each of the applicable requirement parts in CIP-011-2 Table R1 – Information Protection._x000a_"/>
    <s v="PROTECT (PR)"/>
    <s v="PR.DS"/>
    <s v="Data Security (PR.DS): Information and records (data) are managed consistent with the organization’s risk strategy to protect the confidentiality, integrity, and availability of information."/>
    <x v="47"/>
    <x v="47"/>
    <n v="1"/>
    <s v="Partial"/>
    <s v="High"/>
  </r>
  <r>
    <x v="31"/>
    <s v="Purpose: To prevent unauthorized access to BES Cyber System Information by specifying information protection requirements in support of protecting BES Cyber Systems against compromise that could lead to misoperation or instability in the Bulk Electric System (BES)._x000a__x000a_Requirement 1:_x000a_Each Responsible Entity shall implement one or more documented information protection program(s) that collectively includes each of the applicable requirement parts in CIP-011-2 Table R1 – Information Protection._x000a_"/>
    <s v="PROTECT (PR)"/>
    <s v="PR.DS"/>
    <s v="Data Security (PR.DS): Information and records (data) are managed consistent with the organization’s risk strategy to protect the confidentiality, integrity, and availability of information."/>
    <x v="28"/>
    <x v="28"/>
    <n v="1"/>
    <s v="Partial"/>
    <s v="High"/>
  </r>
  <r>
    <x v="31"/>
    <s v="Purpose: To prevent unauthorized access to BES Cyber System Information by specifying information protection requirements in support of protecting BES Cyber Systems against compromise that could lead to misoperation or instability in the Bulk Electric System (BES)._x000a__x000a_Requirement 1:_x000a_Each Responsible Entity shall implement one or more documented information protection program(s) that collectively includes each of the applicable requirement parts in CIP-011-2 Table R1 – Information Protection._x000a_"/>
    <s v="PROTECT (PR)"/>
    <s v="PR.DS"/>
    <s v="Data Security (PR.DS): Information and records (data) are managed consistent with the organization’s risk strategy to protect the confidentiality, integrity, and availability of information."/>
    <x v="48"/>
    <x v="48"/>
    <n v="1"/>
    <s v="Partial"/>
    <s v="High"/>
  </r>
  <r>
    <x v="31"/>
    <s v="Purpose: To prevent unauthorized access to BES Cyber System Information by specifying information protection requirements in support of protecting BES Cyber Systems against compromise that could lead to misoperation or instability in the Bulk Electric System (BES)._x000a__x000a_Requirement 1:_x000a_Each Responsible Entity shall implement one or more documented information protection program(s) that collectively includes each of the applicable requirement parts in CIP-011-2 Table R1 – Information Protection._x000a_"/>
    <s v="PROTECT (PR)"/>
    <s v="PR.DS"/>
    <s v="Data Security (PR.DS): Information and records (data) are managed consistent with the organization’s risk strategy to protect the confidentiality, integrity, and availability of information."/>
    <x v="84"/>
    <x v="51"/>
    <n v="1"/>
    <s v="Partial"/>
    <s v="High"/>
  </r>
  <r>
    <x v="32"/>
    <s v="Purpose: To prevent unauthorized access to BES Cyber System Information by specifying information protection requirements in support of protecting BES Cyber Systems against compromise that could lead to misoperation or instability in the Bulk Electric System (BES)._x000a__x000a_Requirement 2:_x000a_Each Responsible Entity shall implement one or more documented process(es) that collectively include the applicable requirement parts in CIP-011-2 Table R2 – BES Cyber Asset Reuse and Disposal._x000a_"/>
    <s v="PROTECT (PR)"/>
    <s v="PR.DS"/>
    <s v="Data Security (PR.DS): Information and records (data) are managed consistent with the organization’s risk strategy to protect the confidentiality, integrity, and availability of information."/>
    <x v="47"/>
    <x v="47"/>
    <n v="1"/>
    <s v="Partial"/>
    <s v="High"/>
  </r>
  <r>
    <x v="32"/>
    <s v="Purpose: To prevent unauthorized access to BES Cyber System Information by specifying information protection requirements in support of protecting BES Cyber Systems against compromise that could lead to misoperation or instability in the Bulk Electric System (BES)._x000a__x000a_Requirement 2:_x000a_Each Responsible Entity shall implement one or more documented process(es) that collectively include the applicable requirement parts in CIP-011-2 Table R2 – BES Cyber Asset Reuse and Disposal._x000a_"/>
    <s v="PROTECT (PR)"/>
    <s v="PR.DS"/>
    <s v="Data Security (PR.DS): Information and records (data) are managed consistent with the organization’s risk strategy to protect the confidentiality, integrity, and availability of information."/>
    <x v="87"/>
    <x v="86"/>
    <n v="1"/>
    <s v="Partial"/>
    <s v="High"/>
  </r>
  <r>
    <x v="32"/>
    <s v="Purpose: To prevent unauthorized access to BES Cyber System Information by specifying information protection requirements in support of protecting BES Cyber Systems against compromise that could lead to misoperation or instability in the Bulk Electric System (BES)._x000a__x000a_Requirement 2:_x000a_Each Responsible Entity shall implement one or more documented process(es) that collectively include the applicable requirement parts in CIP-011-2 Table R2 – BES Cyber Asset Reuse and Disposal._x000a_"/>
    <s v="PROTECT (PR)"/>
    <s v="PR.DS"/>
    <s v="Data Security (PR.DS): Information and records (data) are managed consistent with the organization’s risk strategy to protect the confidentiality, integrity, and availability of information."/>
    <x v="48"/>
    <x v="48"/>
    <n v="1"/>
    <s v="Partial"/>
    <s v="High"/>
  </r>
  <r>
    <x v="32"/>
    <s v="Purpose: To prevent unauthorized access to BES Cyber System Information by specifying information protection requirements in support of protecting BES Cyber Systems against compromise that could lead to misoperation or instability in the Bulk Electric System (BES)._x000a__x000a_Requirement 2:_x000a_Each Responsible Entity shall implement one or more documented process(es) that collectively include the applicable requirement parts in CIP-011-2 Table R2 – BES Cyber Asset Reuse and Disposal._x000a_"/>
    <s v="PROTECT (PR)"/>
    <s v="PR.IP"/>
    <s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x v="88"/>
    <x v="87"/>
    <n v="1"/>
    <s v="Partial"/>
    <s v="High"/>
  </r>
  <r>
    <x v="33"/>
    <s v="Purpose: To protect the confidentiality and integrity of Real-time Assessment and Real-time monitoring data transmitted between Control Centers._x000a__x000a_Requirement 1:_x000a_The Responsible Entity shall implement, except under CIP Exceptional Circumstances, one or more documented plan(s) to mitigate the risks posed by unauthorized disclosure and unauthorized modification of Real-time Assessment and Real-time monitoring data while being transmitted between any applicable Control Centers. The Responsible Entity is not required to include oral communications in its plan._x000a_(See Sub-Requirements 1.1 through 1.3)_x000a_"/>
    <s v="PROTECT (PR)"/>
    <s v="PR.IP"/>
    <s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x v="85"/>
    <x v="84"/>
    <n v="1"/>
    <s v="Partial"/>
    <s v="High"/>
  </r>
  <r>
    <x v="34"/>
    <s v="Purpose: To mitigate cyber security risks to the reliable operation of the Bulk Electric System (BES) by implementing security controls for supply chain risk management of BES Cyber Systems._x000a__x000a_Requirement 1:_x000a_Each Responsible Entity shall develop one or more documented supply chain cyber security risk management plan(s) for high and medium impact BES Cyber Systems. (See Sub-Requirements 1.1 and 1.2)_x000a_"/>
    <s v="IDENTIFY (ID)"/>
    <s v="ID.BE"/>
    <s v="Business Environment (ID.BE): The organization’s mission, objectives, stakeholders, and activities are understood and prioritized; this information is used to inform cybersecurity roles, responsibilities, and risk management decisions."/>
    <x v="89"/>
    <x v="88"/>
    <n v="1"/>
    <s v="Partial"/>
    <s v="High"/>
  </r>
  <r>
    <x v="34"/>
    <s v="Purpose: To mitigate cyber security risks to the reliable operation of the Bulk Electric System (BES) by implementing security controls for supply chain risk management of BES Cyber Systems._x000a__x000a_Requirement 1:_x000a_Each Responsible Entity shall develop one or more documented supply chain cyber security risk management plan(s) for high and medium impact BES Cyber Systems. (See Sub-Requirements 1.1 and 1.2)_x000a_"/>
    <s v="IDENTIFY (ID)"/>
    <s v="ID.BE"/>
    <s v="Business Environment (ID.BE): The organization’s mission, objectives, stakeholders, and activities are understood and prioritized; this information is used to inform cybersecurity roles, responsibilities, and risk management decisions."/>
    <x v="90"/>
    <x v="89"/>
    <n v="1"/>
    <s v="Partial"/>
    <s v="High"/>
  </r>
  <r>
    <x v="34"/>
    <s v="Purpose: To mitigate cyber security risks to the reliable operation of the Bulk Electric System (BES) by implementing security controls for supply chain risk management of BES Cyber Systems._x000a__x000a_Requirement 1:_x000a_Each Responsible Entity shall develop one or more documented supply chain cyber security risk management plan(s) for high and medium impact BES Cyber Systems. (See Sub-Requirements 1.1 and 1.2)_x000a_"/>
    <s v="IDENTIFY (ID)"/>
    <s v="ID.RA"/>
    <s v="Risk Assessment (ID.RA): The organization understands the cybersecurity risk to organizational operations (including mission, functions, image, or reputation), organizational assets, and individuals."/>
    <x v="62"/>
    <x v="62"/>
    <n v="1"/>
    <s v="Partial"/>
    <s v="High"/>
  </r>
  <r>
    <x v="34"/>
    <s v="Purpose: To mitigate cyber security risks to the reliable operation of the Bulk Electric System (BES) by implementing security controls for supply chain risk management of BES Cyber Systems._x000a__x000a_Requirement 1:_x000a_Each Responsible Entity shall develop one or more documented supply chain cyber security risk management plan(s) for high and medium impact BES Cyber Systems. (See Sub-Requirements 1.1 and 1.2)_x000a_"/>
    <s v="IDENTIFY (ID)"/>
    <s v="ID.RA"/>
    <s v="Risk Assessment (ID.RA): The organization understands the cybersecurity risk to organizational operations (including mission, functions, image, or reputation), organizational assets, and individuals."/>
    <x v="63"/>
    <x v="63"/>
    <n v="1"/>
    <s v="Partial"/>
    <s v="High"/>
  </r>
  <r>
    <x v="34"/>
    <s v="Purpose: To mitigate cyber security risks to the reliable operation of the Bulk Electric System (BES) by implementing security controls for supply chain risk management of BES Cyber Systems._x000a__x000a_Requirement 1:_x000a_Each Responsible Entity shall develop one or more documented supply chain cyber security risk management plan(s) for high and medium impact BES Cyber Systems. (See Sub-Requirements 1.1 and 1.2)_x000a_"/>
    <s v="IDENTIFY (ID)"/>
    <s v="ID.RM"/>
    <s v="Risk Management Strategy (ID.RM): The organization’s priorities, constraints, risk tolerances, and assumptions are established and used to support operational risk decisions."/>
    <x v="91"/>
    <x v="90"/>
    <n v="1"/>
    <s v="Partial"/>
    <s v="High"/>
  </r>
  <r>
    <x v="34"/>
    <s v="Purpose: To mitigate cyber security risks to the reliable operation of the Bulk Electric System (BES) by implementing security controls for supply chain risk management of BES Cyber Systems._x000a__x000a_Requirement 1:_x000a_Each Responsible Entity shall develop one or more documented supply chain cyber security risk management plan(s) for high and medium impact BES Cyber Systems. (See Sub-Requirements 1.1 and 1.2)_x000a_"/>
    <s v="IDENTIFY (ID)"/>
    <s v="ID.SC"/>
    <s v="Supply Chain Risk Managment (ID.SC): The organization’s priorities, constraints, risk tolerances, and assumptions are established and used to support risk decisions associated with managing supply chain risk. The organization has in place the processes to identify, assess and manage supply chain risks."/>
    <x v="92"/>
    <x v="91"/>
    <n v="1"/>
    <s v="Partial"/>
    <s v="High"/>
  </r>
  <r>
    <x v="34"/>
    <s v="Purpose: To mitigate cyber security risks to the reliable operation of the Bulk Electric System (BES) by implementing security controls for supply chain risk management of BES Cyber Systems._x000a__x000a_Requirement 1:_x000a_Each Responsible Entity shall develop one or more documented supply chain cyber security risk management plan(s) for high and medium impact BES Cyber Systems. (See Sub-Requirements 1.1 and 1.2)_x000a_"/>
    <s v="IDENTIFY (ID)"/>
    <s v="ID.SC"/>
    <s v="Supply Chain Risk Managment (ID.SC): The organization’s priorities, constraints, risk tolerances, and assumptions are established and used to support risk decisions associated with managing supply chain risk. The organization has in place the processes to identify, assess and manage supply chain risks."/>
    <x v="93"/>
    <x v="92"/>
    <n v="1"/>
    <s v="Partial"/>
    <s v="High"/>
  </r>
  <r>
    <x v="34"/>
    <s v="Purpose: To mitigate cyber security risks to the reliable operation of the Bulk Electric System (BES) by implementing security controls for supply chain risk management of BES Cyber Systems._x000a__x000a_Requirement 1:_x000a_Each Responsible Entity shall develop one or more documented supply chain cyber security risk management plan(s) for high and medium impact BES Cyber Systems. (See Sub-Requirements 1.1 and 1.2)_x000a_"/>
    <s v="IDENTIFY (ID)"/>
    <s v="ID.SC"/>
    <s v="Supply Chain Risk Managment (ID.SC): The organization’s priorities, constraints, risk tolerances, and assumptions are established and used to support risk decisions associated with managing supply chain risk. The organization has in place the processes to identify, assess and manage supply chain risks."/>
    <x v="94"/>
    <x v="93"/>
    <n v="1"/>
    <s v="Partial"/>
    <s v="High"/>
  </r>
  <r>
    <x v="34"/>
    <s v="Purpose: To mitigate cyber security risks to the reliable operation of the Bulk Electric System (BES) by implementing security controls for supply chain risk management of BES Cyber Systems._x000a__x000a_Requirement 1:_x000a_Each Responsible Entity shall develop one or more documented supply chain cyber security risk management plan(s) for high and medium impact BES Cyber Systems. (See Sub-Requirements 1.1 and 1.2)_x000a_"/>
    <s v="IDENTIFY (ID)"/>
    <s v="ID.SC"/>
    <s v="Supply Chain Risk Managment (ID.SC): The organization’s priorities, constraints, risk tolerances, and assumptions are established and used to support risk decisions associated with managing supply chain risk. The organization has in place the processes to identify, assess and manage supply chain risks."/>
    <x v="95"/>
    <x v="94"/>
    <n v="1"/>
    <s v="Partial"/>
    <s v="High"/>
  </r>
  <r>
    <x v="34"/>
    <s v="Purpose: To mitigate cyber security risks to the reliable operation of the Bulk Electric System (BES) by implementing security controls for supply chain risk management of BES Cyber Systems._x000a__x000a_Requirement 1:_x000a_Each Responsible Entity shall develop one or more documented supply chain cyber security risk management plan(s) for high and medium impact BES Cyber Systems. (See Sub-Requirements 1.1 and 1.2)_x000a_"/>
    <s v="IDENTIFY (ID)"/>
    <s v="ID.SC"/>
    <s v="Supply Chain Risk Managment (ID.SC): The organization’s priorities, constraints, risk tolerances, and assumptions are established and used to support risk decisions associated with managing supply chain risk. The organization has in place the processes to identify, assess and manage supply chain risks."/>
    <x v="96"/>
    <x v="95"/>
    <n v="1"/>
    <s v="Partial"/>
    <s v="High"/>
  </r>
  <r>
    <x v="34"/>
    <s v="Purpose: To mitigate cyber security risks to the reliable operation of the Bulk Electric System (BES) by implementing security controls for supply chain risk management of BES Cyber Systems._x000a__x000a_Requirement 1:_x000a_Each Responsible Entity shall develop one or more documented supply chain cyber security risk management plan(s) for high and medium impact BES Cyber Systems. (See Sub-Requirements 1.1 and 1.2)_x000a_"/>
    <s v="PROTECT (PR)"/>
    <s v="PR.AC"/>
    <s v="Access Control (PR.AC): Access to assets and associated facilities is limited to authorized users, processes, or devices, and to authorized activities and transactions."/>
    <x v="22"/>
    <x v="22"/>
    <n v="1"/>
    <s v="Partial"/>
    <s v="High"/>
  </r>
  <r>
    <x v="34"/>
    <s v="Purpose: To mitigate cyber security risks to the reliable operation of the Bulk Electric System (BES) by implementing security controls for supply chain risk management of BES Cyber Systems._x000a__x000a_Requirement 1:_x000a_Each Responsible Entity shall develop one or more documented supply chain cyber security risk management plan(s) for high and medium impact BES Cyber Systems. (See Sub-Requirements 1.1 and 1.2)_x000a_"/>
    <s v="PROTECT (PR)"/>
    <s v="PR.AC"/>
    <s v="Access Control (PR.AC): Access to assets and associated facilities is limited to authorized users, processes, or devices, and to authorized activities and transactions."/>
    <x v="46"/>
    <x v="46"/>
    <n v="1"/>
    <s v="Partial"/>
    <s v="High"/>
  </r>
  <r>
    <x v="34"/>
    <s v="Purpose: To mitigate cyber security risks to the reliable operation of the Bulk Electric System (BES) by implementing security controls for supply chain risk management of BES Cyber Systems._x000a__x000a_Requirement 1:_x000a_Each Responsible Entity shall develop one or more documented supply chain cyber security risk management plan(s) for high and medium impact BES Cyber Systems. (See Sub-Requirements 1.1 and 1.2)_x000a_"/>
    <s v="PROTECT (PR)"/>
    <s v="PR.AT"/>
    <s v="Awareness and Training (PR.AT): The organization’s personnel and partners are provided cybersecurity awareness education and are adequately trained to perform their information security-related duties and responsibilities consistent with related policies, procedures, and agreements."/>
    <x v="25"/>
    <x v="25"/>
    <n v="1"/>
    <s v="Partial"/>
    <s v="High"/>
  </r>
  <r>
    <x v="34"/>
    <s v="Purpose: To mitigate cyber security risks to the reliable operation of the Bulk Electric System (BES) by implementing security controls for supply chain risk management of BES Cyber Systems._x000a__x000a_Requirement 1:_x000a_Each Responsible Entity shall develop one or more documented supply chain cyber security risk management plan(s) for high and medium impact BES Cyber Systems. (See Sub-Requirements 1.1 and 1.2)_x000a_"/>
    <s v="PROTECT (PR)"/>
    <s v="PR.DS"/>
    <s v="Data Security (PR.DS): Information and records (data) are managed consistent with the organization’s risk strategy to protect the confidentiality, integrity, and availability of information."/>
    <x v="84"/>
    <x v="51"/>
    <n v="1"/>
    <s v="Partial"/>
    <s v="High"/>
  </r>
  <r>
    <x v="34"/>
    <s v="Purpose: To mitigate cyber security risks to the reliable operation of the Bulk Electric System (BES) by implementing security controls for supply chain risk management of BES Cyber Systems._x000a__x000a_Requirement 1:_x000a_Each Responsible Entity shall develop one or more documented supply chain cyber security risk management plan(s) for high and medium impact BES Cyber Systems. (See Sub-Requirements 1.1 and 1.2)_x000a_"/>
    <s v="PROTECT (PR)"/>
    <s v="PR.DS"/>
    <s v="Data Security (PR.DS): Information and records (data) are managed consistent with the organization’s risk strategy to protect the confidentiality, integrity, and availability of information."/>
    <x v="97"/>
    <x v="96"/>
    <n v="1"/>
    <s v="Partial"/>
    <s v="High"/>
  </r>
  <r>
    <x v="34"/>
    <s v="Purpose: To mitigate cyber security risks to the reliable operation of the Bulk Electric System (BES) by implementing security controls for supply chain risk management of BES Cyber Systems._x000a__x000a_Requirement 1:_x000a_Each Responsible Entity shall develop one or more documented supply chain cyber security risk management plan(s) for high and medium impact BES Cyber Systems. (See Sub-Requirements 1.1 and 1.2)_x000a_"/>
    <s v="PROTECT (PR)"/>
    <s v="PR.MA"/>
    <s v="Maintenance (PR.MA): Maintenance and repairs of industrial control and information system components is performed consistent with policies and procedures."/>
    <x v="55"/>
    <x v="55"/>
    <n v="1"/>
    <s v="Partial"/>
    <s v="High"/>
  </r>
  <r>
    <x v="34"/>
    <s v="Purpose: To mitigate cyber security risks to the reliable operation of the Bulk Electric System (BES) by implementing security controls for supply chain risk management of BES Cyber Systems._x000a__x000a_Requirement 1:_x000a_Each Responsible Entity shall develop one or more documented supply chain cyber security risk management plan(s) for high and medium impact BES Cyber Systems. (See Sub-Requirements 1.1 and 1.2)_x000a_"/>
    <s v="DETECT (DE)"/>
    <s v="DE.CM"/>
    <s v="Security Continuous Monitoring (DE.CM): The information system and assets are monitored at discrete intervals to identify cybersecurity events and verify the effectiveness of protective measures."/>
    <x v="54"/>
    <x v="54"/>
    <n v="1"/>
    <s v="Partial"/>
    <s v="High"/>
  </r>
  <r>
    <x v="35"/>
    <s v="Purpose: To mitigate cyber security risks to the reliable operation of the Bulk Electric System (BES) by implementing security controls for supply chain risk management of BES Cyber Systems._x000a__x000a_Requirement 2:_x000a_Each Responsible Entity shall implement its supply chain cyber security risk management plan(s) specified in Requirement R1.  (See additional notes in this requirement)_x000a_"/>
    <s v="IDENTIFY (ID)"/>
    <s v="ID.BE"/>
    <s v="Business Environment (ID.BE): The organization’s mission, objectives, stakeholders, and activities are understood and prioritized; this information is used to inform cybersecurity roles, responsibilities, and risk management decisions."/>
    <x v="89"/>
    <x v="88"/>
    <n v="1"/>
    <s v="Partial"/>
    <s v="High"/>
  </r>
  <r>
    <x v="35"/>
    <s v="Purpose: To mitigate cyber security risks to the reliable operation of the Bulk Electric System (BES) by implementing security controls for supply chain risk management of BES Cyber Systems._x000a__x000a_Requirement 2:_x000a_Each Responsible Entity shall implement its supply chain cyber security risk management plan(s) specified in Requirement R1.  (See additional notes in this requirement)_x000a_"/>
    <s v="IDENTIFY (ID)"/>
    <s v="ID.BE"/>
    <s v="Business Environment (ID.BE): The organization’s mission, objectives, stakeholders, and activities are understood and prioritized; this information is used to inform cybersecurity roles, responsibilities, and risk management decisions."/>
    <x v="90"/>
    <x v="89"/>
    <n v="1"/>
    <s v="Partial"/>
    <s v="High"/>
  </r>
  <r>
    <x v="35"/>
    <s v="Purpose: To mitigate cyber security risks to the reliable operation of the Bulk Electric System (BES) by implementing security controls for supply chain risk management of BES Cyber Systems._x000a__x000a_Requirement 2:_x000a_Each Responsible Entity shall implement its supply chain cyber security risk management plan(s) specified in Requirement R1.  (See additional notes in this requirement)_x000a_"/>
    <s v="IDENTIFY (ID)"/>
    <s v="ID.RA"/>
    <s v="Risk Assessment (ID.RA): The organization understands the cybersecurity risk to organizational operations (including mission, functions, image, or reputation), organizational assets, and individuals."/>
    <x v="62"/>
    <x v="62"/>
    <n v="1"/>
    <s v="Partial"/>
    <s v="High"/>
  </r>
  <r>
    <x v="35"/>
    <s v="Purpose: To mitigate cyber security risks to the reliable operation of the Bulk Electric System (BES) by implementing security controls for supply chain risk management of BES Cyber Systems._x000a__x000a_Requirement 2:_x000a_Each Responsible Entity shall implement its supply chain cyber security risk management plan(s) specified in Requirement R1.  (See additional notes in this requirement)_x000a_"/>
    <s v="IDENTIFY (ID)"/>
    <s v="ID.SC"/>
    <s v="Supply Chain Risk Managment (ID.SC): The organization’s priorities, constraints, risk tolerances, and assumptions are established and used to support risk decisions associated with managing supply chain risk. The organization has in place the processes to identify, assess and manage supply chain risks."/>
    <x v="92"/>
    <x v="91"/>
    <n v="1"/>
    <s v="Partial"/>
    <s v="High"/>
  </r>
  <r>
    <x v="35"/>
    <s v="Purpose: To mitigate cyber security risks to the reliable operation of the Bulk Electric System (BES) by implementing security controls for supply chain risk management of BES Cyber Systems._x000a__x000a_Requirement 2:_x000a_Each Responsible Entity shall implement its supply chain cyber security risk management plan(s) specified in Requirement R1.  (See additional notes in this requirement)_x000a_"/>
    <s v="IDENTIFY (ID)"/>
    <s v="ID.SC"/>
    <s v="Supply Chain Risk Managment (ID.SC): The organization’s priorities, constraints, risk tolerances, and assumptions are established and used to support risk decisions associated with managing supply chain risk. The organization has in place the processes to identify, assess and manage supply chain risks."/>
    <x v="93"/>
    <x v="92"/>
    <n v="1"/>
    <s v="Partial"/>
    <s v="High"/>
  </r>
  <r>
    <x v="35"/>
    <s v="Purpose: To mitigate cyber security risks to the reliable operation of the Bulk Electric System (BES) by implementing security controls for supply chain risk management of BES Cyber Systems._x000a__x000a_Requirement 2:_x000a_Each Responsible Entity shall implement its supply chain cyber security risk management plan(s) specified in Requirement R1.  (See additional notes in this requirement)_x000a_"/>
    <s v="IDENTIFY (ID)"/>
    <s v="ID.SC"/>
    <s v="Supply Chain Risk Managment (ID.SC): The organization’s priorities, constraints, risk tolerances, and assumptions are established and used to support risk decisions associated with managing supply chain risk. The organization has in place the processes to identify, assess and manage supply chain risks."/>
    <x v="94"/>
    <x v="93"/>
    <n v="1"/>
    <s v="Partial"/>
    <s v="High"/>
  </r>
  <r>
    <x v="36"/>
    <s v="Purpose: To mitigate cyber security risks to the reliable operation of the Bulk Electric System (BES) by implementing security controls for supply chain risk management of BES Cyber Systems._x000a__x000a_Requirement 3:_x000a_Each Responsible Entity shall review and obtain CIP Senior Manager or delegate approval of its supply chain cyber security risk management plan(s) specified in Requirement R1 at least once every 15 calendar months."/>
    <s v="IDENTIFY (ID)"/>
    <s v="ID.BE"/>
    <s v="Business Environment (ID.BE): The organization’s mission, objectives, stakeholders, and activities are understood and prioritized; this information is used to inform cybersecurity roles, responsibilities, and risk management decisions."/>
    <x v="89"/>
    <x v="88"/>
    <n v="1"/>
    <s v="Partial"/>
    <s v="High"/>
  </r>
  <r>
    <x v="36"/>
    <s v="Purpose: To mitigate cyber security risks to the reliable operation of the Bulk Electric System (BES) by implementing security controls for supply chain risk management of BES Cyber Systems._x000a__x000a_Requirement 3:_x000a_Each Responsible Entity shall review and obtain CIP Senior Manager or delegate approval of its supply chain cyber security risk management plan(s) specified in Requirement R1 at least once every 15 calendar months."/>
    <s v="IDENTIFY (ID)"/>
    <s v="ID.BE"/>
    <s v="Business Environment (ID.BE): The organization’s mission, objectives, stakeholders, and activities are understood and prioritized; this information is used to inform cybersecurity roles, responsibilities, and risk management decisions."/>
    <x v="90"/>
    <x v="89"/>
    <n v="1"/>
    <s v="Partial"/>
    <s v="High"/>
  </r>
  <r>
    <x v="36"/>
    <s v="Purpose: To mitigate cyber security risks to the reliable operation of the Bulk Electric System (BES) by implementing security controls for supply chain risk management of BES Cyber Systems._x000a__x000a_Requirement 3:_x000a_Each Responsible Entity shall review and obtain CIP Senior Manager or delegate approval of its supply chain cyber security risk management plan(s) specified in Requirement R1 at least once every 15 calendar months."/>
    <s v="IDENTIFY (ID)"/>
    <s v="ID.RA"/>
    <s v="Risk Assessment (ID.RA): The organization understands the cybersecurity risk to organizational operations (including mission, functions, image, or reputation), organizational assets, and individuals."/>
    <x v="62"/>
    <x v="62"/>
    <n v="1"/>
    <s v="Partial"/>
    <s v="High"/>
  </r>
  <r>
    <x v="36"/>
    <s v="Purpose: To mitigate cyber security risks to the reliable operation of the Bulk Electric System (BES) by implementing security controls for supply chain risk management of BES Cyber Systems._x000a__x000a_Requirement 3:_x000a_Each Responsible Entity shall review and obtain CIP Senior Manager or delegate approval of its supply chain cyber security risk management plan(s) specified in Requirement R1 at least once every 15 calendar months."/>
    <s v="IDENTIFY (ID)"/>
    <s v="ID.SC"/>
    <s v="Supply Chain Risk Managment (ID.SC): The organization’s priorities, constraints, risk tolerances, and assumptions are established and used to support risk decisions associated with managing supply chain risk. The organization has in place the processes to identify, assess and manage supply chain risks."/>
    <x v="92"/>
    <x v="91"/>
    <n v="1"/>
    <s v="Partial"/>
    <s v="High"/>
  </r>
  <r>
    <x v="36"/>
    <s v="Purpose: To mitigate cyber security risks to the reliable operation of the Bulk Electric System (BES) by implementing security controls for supply chain risk management of BES Cyber Systems._x000a__x000a_Requirement 3:_x000a_Each Responsible Entity shall review and obtain CIP Senior Manager or delegate approval of its supply chain cyber security risk management plan(s) specified in Requirement R1 at least once every 15 calendar months."/>
    <s v="IDENTIFY (ID)"/>
    <s v="ID.SC"/>
    <s v="Supply Chain Risk Managment (ID.SC): The organization’s priorities, constraints, risk tolerances, and assumptions are established and used to support risk decisions associated with managing supply chain risk. The organization has in place the processes to identify, assess and manage supply chain risks."/>
    <x v="93"/>
    <x v="92"/>
    <n v="1"/>
    <s v="Partial"/>
    <s v="High"/>
  </r>
  <r>
    <x v="36"/>
    <s v="Purpose: To mitigate cyber security risks to the reliable operation of the Bulk Electric System (BES) by implementing security controls for supply chain risk management of BES Cyber Systems._x000a__x000a_Requirement 3:_x000a_Each Responsible Entity shall review and obtain CIP Senior Manager or delegate approval of its supply chain cyber security risk management plan(s) specified in Requirement R1 at least once every 15 calendar months."/>
    <s v="IDENTIFY (ID)"/>
    <s v="ID.SC"/>
    <s v="Supply Chain Risk Managment (ID.SC): The organization’s priorities, constraints, risk tolerances, and assumptions are established and used to support risk decisions associated with managing supply chain risk. The organization has in place the processes to identify, assess and manage supply chain risks."/>
    <x v="94"/>
    <x v="93"/>
    <n v="1"/>
    <s v="Partial"/>
    <s v="High"/>
  </r>
  <r>
    <x v="37"/>
    <s v="Purpose: To identify and protect Transmission stations and Transmission substations, and their associated primary control centers, that if rendered inoperable or damaged as a result of a physical attack could result in instability, uncontrolled separation, or Cascading within an Interconnection._x000a__x000a_Requirement 5:_x000a_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See Sub-Requirements 5.1 through 5.4)_x000a_"/>
    <s v="DETECT (DE)"/>
    <s v="DE.CM"/>
    <s v="Security Continuous Monitoring (DE.CM): The information system and assets are monitored at discrete intervals to identify cybersecurity events and verify the effectiveness of protective measures."/>
    <x v="11"/>
    <x v="11"/>
    <n v="1"/>
    <s v="Partial"/>
    <s v="High"/>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C3:C375" firstHeaderRow="1" firstDataRow="1" firstDataCol="1"/>
  <pivotFields count="10">
    <pivotField axis="axisRow" showAll="0">
      <items count="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showAll="0"/>
    <pivotField showAll="0"/>
    <pivotField showAll="0"/>
    <pivotField showAll="0"/>
    <pivotField axis="axisRow" showAll="0">
      <items count="99">
        <item x="9"/>
        <item x="69"/>
        <item x="10"/>
        <item x="70"/>
        <item x="53"/>
        <item x="11"/>
        <item x="57"/>
        <item x="12"/>
        <item x="13"/>
        <item x="54"/>
        <item x="14"/>
        <item x="86"/>
        <item x="15"/>
        <item x="16"/>
        <item x="17"/>
        <item x="18"/>
        <item x="19"/>
        <item x="0"/>
        <item x="1"/>
        <item x="2"/>
        <item x="3"/>
        <item x="4"/>
        <item x="41"/>
        <item x="89"/>
        <item x="90"/>
        <item x="43"/>
        <item x="5"/>
        <item x="71"/>
        <item x="7"/>
        <item x="42"/>
        <item x="60"/>
        <item x="61"/>
        <item x="68"/>
        <item x="6"/>
        <item x="62"/>
        <item x="63"/>
        <item x="91"/>
        <item x="92"/>
        <item x="93"/>
        <item x="94"/>
        <item x="95"/>
        <item x="96"/>
        <item x="20"/>
        <item x="21"/>
        <item x="22"/>
        <item x="46"/>
        <item x="49"/>
        <item x="45"/>
        <item x="50"/>
        <item x="23"/>
        <item x="24"/>
        <item x="25"/>
        <item x="26"/>
        <item x="27"/>
        <item x="47"/>
        <item x="28"/>
        <item x="87"/>
        <item x="78"/>
        <item x="48"/>
        <item x="84"/>
        <item x="51"/>
        <item x="97"/>
        <item x="85"/>
        <item x="64"/>
        <item x="79"/>
        <item x="8"/>
        <item x="88"/>
        <item x="76"/>
        <item x="77"/>
        <item x="29"/>
        <item x="74"/>
        <item x="44"/>
        <item x="67"/>
        <item x="58"/>
        <item x="55"/>
        <item x="56"/>
        <item x="30"/>
        <item x="59"/>
        <item x="52"/>
        <item x="81"/>
        <item x="82"/>
        <item x="83"/>
        <item x="80"/>
        <item x="31"/>
        <item x="72"/>
        <item x="32"/>
        <item x="33"/>
        <item x="65"/>
        <item x="73"/>
        <item x="34"/>
        <item x="35"/>
        <item x="36"/>
        <item x="37"/>
        <item x="38"/>
        <item x="39"/>
        <item x="40"/>
        <item x="66"/>
        <item x="75"/>
        <item t="default"/>
      </items>
    </pivotField>
    <pivotField showAll="0">
      <items count="98">
        <item x="42"/>
        <item x="69"/>
        <item x="33"/>
        <item x="51"/>
        <item x="80"/>
        <item x="84"/>
        <item x="67"/>
        <item x="46"/>
        <item x="78"/>
        <item x="23"/>
        <item x="60"/>
        <item x="86"/>
        <item x="56"/>
        <item x="79"/>
        <item x="52"/>
        <item x="64"/>
        <item x="93"/>
        <item x="36"/>
        <item x="91"/>
        <item x="61"/>
        <item x="44"/>
        <item x="41"/>
        <item x="87"/>
        <item x="47"/>
        <item x="28"/>
        <item x="5"/>
        <item x="9"/>
        <item x="16"/>
        <item x="19"/>
        <item x="17"/>
        <item x="77"/>
        <item x="18"/>
        <item x="3"/>
        <item x="54"/>
        <item x="32"/>
        <item x="20"/>
        <item x="45"/>
        <item x="10"/>
        <item x="70"/>
        <item x="39"/>
        <item x="40"/>
        <item x="34"/>
        <item x="35"/>
        <item x="96"/>
        <item x="58"/>
        <item x="12"/>
        <item x="14"/>
        <item x="49"/>
        <item x="66"/>
        <item x="31"/>
        <item x="2"/>
        <item x="7"/>
        <item x="57"/>
        <item x="73"/>
        <item x="21"/>
        <item x="27"/>
        <item x="0"/>
        <item x="8"/>
        <item x="6"/>
        <item x="43"/>
        <item x="24"/>
        <item x="65"/>
        <item x="76"/>
        <item x="48"/>
        <item x="81"/>
        <item x="82"/>
        <item x="83"/>
        <item x="22"/>
        <item x="55"/>
        <item x="30"/>
        <item x="71"/>
        <item x="4"/>
        <item x="95"/>
        <item x="74"/>
        <item x="75"/>
        <item x="29"/>
        <item x="37"/>
        <item x="38"/>
        <item x="90"/>
        <item x="63"/>
        <item x="15"/>
        <item x="26"/>
        <item x="1"/>
        <item x="92"/>
        <item x="94"/>
        <item x="72"/>
        <item x="53"/>
        <item x="89"/>
        <item x="88"/>
        <item x="11"/>
        <item x="59"/>
        <item x="25"/>
        <item x="68"/>
        <item x="62"/>
        <item x="13"/>
        <item x="50"/>
        <item x="85"/>
        <item t="default"/>
      </items>
    </pivotField>
    <pivotField showAll="0"/>
    <pivotField showAll="0"/>
    <pivotField showAll="0"/>
  </pivotFields>
  <rowFields count="2">
    <field x="5"/>
    <field x="0"/>
  </rowFields>
  <rowItems count="372">
    <i>
      <x/>
    </i>
    <i r="1">
      <x v="3"/>
    </i>
    <i r="1">
      <x v="11"/>
    </i>
    <i r="1">
      <x v="19"/>
    </i>
    <i r="1">
      <x v="21"/>
    </i>
    <i r="1">
      <x v="22"/>
    </i>
    <i>
      <x v="1"/>
    </i>
    <i r="1">
      <x v="19"/>
    </i>
    <i>
      <x v="2"/>
    </i>
    <i r="1">
      <x v="3"/>
    </i>
    <i r="1">
      <x v="21"/>
    </i>
    <i>
      <x v="3"/>
    </i>
    <i r="1">
      <x v="19"/>
    </i>
    <i r="1">
      <x v="20"/>
    </i>
    <i r="1">
      <x v="21"/>
    </i>
    <i>
      <x v="4"/>
    </i>
    <i r="1">
      <x v="11"/>
    </i>
    <i>
      <x v="5"/>
    </i>
    <i r="1">
      <x v="3"/>
    </i>
    <i r="1">
      <x v="13"/>
    </i>
    <i r="1">
      <x v="14"/>
    </i>
    <i r="1">
      <x v="37"/>
    </i>
    <i>
      <x v="6"/>
    </i>
    <i r="1">
      <x v="13"/>
    </i>
    <i r="1">
      <x v="19"/>
    </i>
    <i r="1">
      <x v="20"/>
    </i>
    <i>
      <x v="7"/>
    </i>
    <i r="1">
      <x v="3"/>
    </i>
    <i r="1">
      <x v="18"/>
    </i>
    <i r="1">
      <x v="19"/>
    </i>
    <i r="1">
      <x v="30"/>
    </i>
    <i>
      <x v="8"/>
    </i>
    <i r="1">
      <x v="3"/>
    </i>
    <i r="1">
      <x v="18"/>
    </i>
    <i r="1">
      <x v="27"/>
    </i>
    <i r="1">
      <x v="30"/>
    </i>
    <i>
      <x v="9"/>
    </i>
    <i r="1">
      <x v="11"/>
    </i>
    <i r="1">
      <x v="12"/>
    </i>
    <i r="1">
      <x v="13"/>
    </i>
    <i r="1">
      <x v="19"/>
    </i>
    <i r="1">
      <x v="20"/>
    </i>
    <i r="1">
      <x v="34"/>
    </i>
    <i>
      <x v="10"/>
    </i>
    <i r="1">
      <x v="3"/>
    </i>
    <i r="1">
      <x v="11"/>
    </i>
    <i r="1">
      <x v="13"/>
    </i>
    <i r="1">
      <x v="18"/>
    </i>
    <i r="1">
      <x v="19"/>
    </i>
    <i r="1">
      <x v="20"/>
    </i>
    <i r="1">
      <x v="30"/>
    </i>
    <i>
      <x v="11"/>
    </i>
    <i r="1">
      <x v="29"/>
    </i>
    <i>
      <x v="12"/>
    </i>
    <i r="1">
      <x v="3"/>
    </i>
    <i r="1">
      <x v="4"/>
    </i>
    <i r="1">
      <x v="5"/>
    </i>
    <i r="1">
      <x v="21"/>
    </i>
    <i>
      <x v="13"/>
    </i>
    <i r="1">
      <x v="3"/>
    </i>
    <i r="1">
      <x v="18"/>
    </i>
    <i r="1">
      <x v="19"/>
    </i>
    <i r="1">
      <x v="21"/>
    </i>
    <i>
      <x v="14"/>
    </i>
    <i r="1">
      <x v="3"/>
    </i>
    <i r="1">
      <x v="15"/>
    </i>
    <i r="1">
      <x v="22"/>
    </i>
    <i>
      <x v="15"/>
    </i>
    <i r="1">
      <x v="3"/>
    </i>
    <i r="1">
      <x v="21"/>
    </i>
    <i>
      <x v="16"/>
    </i>
    <i r="1">
      <x v="3"/>
    </i>
    <i r="1">
      <x v="23"/>
    </i>
    <i>
      <x v="17"/>
    </i>
    <i r="1">
      <x/>
    </i>
    <i r="1">
      <x v="1"/>
    </i>
    <i>
      <x v="18"/>
    </i>
    <i r="1">
      <x/>
    </i>
    <i r="1">
      <x v="1"/>
    </i>
    <i>
      <x v="19"/>
    </i>
    <i r="1">
      <x/>
    </i>
    <i r="1">
      <x v="12"/>
    </i>
    <i r="1">
      <x v="31"/>
    </i>
    <i>
      <x v="20"/>
    </i>
    <i r="1">
      <x/>
    </i>
    <i r="1">
      <x v="1"/>
    </i>
    <i r="1">
      <x v="11"/>
    </i>
    <i>
      <x v="21"/>
    </i>
    <i r="1">
      <x/>
    </i>
    <i>
      <x v="22"/>
    </i>
    <i r="1">
      <x v="4"/>
    </i>
    <i r="1">
      <x v="5"/>
    </i>
    <i r="1">
      <x v="7"/>
    </i>
    <i r="1">
      <x v="9"/>
    </i>
    <i>
      <x v="23"/>
    </i>
    <i r="1">
      <x v="34"/>
    </i>
    <i r="1">
      <x v="35"/>
    </i>
    <i r="1">
      <x v="36"/>
    </i>
    <i>
      <x v="24"/>
    </i>
    <i r="1">
      <x v="34"/>
    </i>
    <i r="1">
      <x v="35"/>
    </i>
    <i r="1">
      <x v="36"/>
    </i>
    <i>
      <x v="25"/>
    </i>
    <i r="1">
      <x v="7"/>
    </i>
    <i>
      <x v="26"/>
    </i>
    <i r="1">
      <x/>
    </i>
    <i r="1">
      <x v="1"/>
    </i>
    <i>
      <x v="27"/>
    </i>
    <i r="1">
      <x v="21"/>
    </i>
    <i r="1">
      <x v="24"/>
    </i>
    <i>
      <x v="28"/>
    </i>
    <i r="1">
      <x v="2"/>
    </i>
    <i r="1">
      <x v="3"/>
    </i>
    <i r="1">
      <x v="7"/>
    </i>
    <i>
      <x v="29"/>
    </i>
    <i r="1">
      <x v="4"/>
    </i>
    <i r="1">
      <x v="5"/>
    </i>
    <i>
      <x v="30"/>
    </i>
    <i r="1">
      <x v="17"/>
    </i>
    <i r="1">
      <x v="29"/>
    </i>
    <i>
      <x v="31"/>
    </i>
    <i r="1">
      <x v="17"/>
    </i>
    <i>
      <x v="32"/>
    </i>
    <i r="1">
      <x v="19"/>
    </i>
    <i>
      <x v="33"/>
    </i>
    <i r="1">
      <x/>
    </i>
    <i r="1">
      <x v="1"/>
    </i>
    <i>
      <x v="34"/>
    </i>
    <i r="1">
      <x v="17"/>
    </i>
    <i r="1">
      <x v="29"/>
    </i>
    <i r="1">
      <x v="34"/>
    </i>
    <i r="1">
      <x v="35"/>
    </i>
    <i r="1">
      <x v="36"/>
    </i>
    <i>
      <x v="35"/>
    </i>
    <i r="1">
      <x v="17"/>
    </i>
    <i r="1">
      <x v="21"/>
    </i>
    <i r="1">
      <x v="29"/>
    </i>
    <i r="1">
      <x v="34"/>
    </i>
    <i>
      <x v="36"/>
    </i>
    <i r="1">
      <x v="34"/>
    </i>
    <i>
      <x v="37"/>
    </i>
    <i r="1">
      <x v="34"/>
    </i>
    <i r="1">
      <x v="35"/>
    </i>
    <i r="1">
      <x v="36"/>
    </i>
    <i>
      <x v="38"/>
    </i>
    <i r="1">
      <x v="34"/>
    </i>
    <i r="1">
      <x v="35"/>
    </i>
    <i r="1">
      <x v="36"/>
    </i>
    <i>
      <x v="39"/>
    </i>
    <i r="1">
      <x v="34"/>
    </i>
    <i r="1">
      <x v="35"/>
    </i>
    <i r="1">
      <x v="36"/>
    </i>
    <i>
      <x v="40"/>
    </i>
    <i r="1">
      <x v="34"/>
    </i>
    <i>
      <x v="41"/>
    </i>
    <i r="1">
      <x v="34"/>
    </i>
    <i>
      <x v="42"/>
    </i>
    <i r="1">
      <x v="3"/>
    </i>
    <i r="1">
      <x v="9"/>
    </i>
    <i r="1">
      <x v="10"/>
    </i>
    <i r="1">
      <x v="20"/>
    </i>
    <i>
      <x v="43"/>
    </i>
    <i r="1">
      <x v="3"/>
    </i>
    <i r="1">
      <x v="9"/>
    </i>
    <i r="1">
      <x v="10"/>
    </i>
    <i r="1">
      <x v="13"/>
    </i>
    <i r="1">
      <x v="14"/>
    </i>
    <i r="1">
      <x v="16"/>
    </i>
    <i>
      <x v="44"/>
    </i>
    <i r="1">
      <x v="3"/>
    </i>
    <i r="1">
      <x v="9"/>
    </i>
    <i r="1">
      <x v="10"/>
    </i>
    <i r="1">
      <x v="11"/>
    </i>
    <i r="1">
      <x v="12"/>
    </i>
    <i r="1">
      <x v="34"/>
    </i>
    <i>
      <x v="45"/>
    </i>
    <i r="1">
      <x v="9"/>
    </i>
    <i r="1">
      <x v="10"/>
    </i>
    <i r="1">
      <x v="12"/>
    </i>
    <i r="1">
      <x v="20"/>
    </i>
    <i r="1">
      <x v="34"/>
    </i>
    <i>
      <x v="46"/>
    </i>
    <i r="1">
      <x v="11"/>
    </i>
    <i>
      <x v="47"/>
    </i>
    <i r="1">
      <x v="8"/>
    </i>
    <i>
      <x v="48"/>
    </i>
    <i r="1">
      <x v="11"/>
    </i>
    <i r="1">
      <x v="12"/>
    </i>
    <i r="1">
      <x v="20"/>
    </i>
    <i>
      <x v="49"/>
    </i>
    <i r="1">
      <x v="3"/>
    </i>
    <i r="1">
      <x v="6"/>
    </i>
    <i r="1">
      <x v="7"/>
    </i>
    <i>
      <x v="50"/>
    </i>
    <i r="1">
      <x v="3"/>
    </i>
    <i r="1">
      <x v="6"/>
    </i>
    <i r="1">
      <x v="7"/>
    </i>
    <i>
      <x v="51"/>
    </i>
    <i r="1">
      <x v="3"/>
    </i>
    <i r="1">
      <x v="6"/>
    </i>
    <i r="1">
      <x v="7"/>
    </i>
    <i r="1">
      <x v="34"/>
    </i>
    <i>
      <x v="52"/>
    </i>
    <i r="1">
      <x v="3"/>
    </i>
    <i r="1">
      <x v="4"/>
    </i>
    <i r="1">
      <x v="5"/>
    </i>
    <i r="1">
      <x v="6"/>
    </i>
    <i r="1">
      <x v="7"/>
    </i>
    <i>
      <x v="53"/>
    </i>
    <i r="1">
      <x v="3"/>
    </i>
    <i r="1">
      <x v="6"/>
    </i>
    <i r="1">
      <x v="7"/>
    </i>
    <i r="1">
      <x v="14"/>
    </i>
    <i>
      <x v="54"/>
    </i>
    <i r="1">
      <x v="9"/>
    </i>
    <i r="1">
      <x v="10"/>
    </i>
    <i r="1">
      <x v="31"/>
    </i>
    <i r="1">
      <x v="32"/>
    </i>
    <i>
      <x v="55"/>
    </i>
    <i r="1">
      <x v="3"/>
    </i>
    <i r="1">
      <x v="9"/>
    </i>
    <i r="1">
      <x v="10"/>
    </i>
    <i r="1">
      <x v="11"/>
    </i>
    <i r="1">
      <x v="12"/>
    </i>
    <i r="1">
      <x v="31"/>
    </i>
    <i>
      <x v="56"/>
    </i>
    <i r="1">
      <x v="32"/>
    </i>
    <i>
      <x v="57"/>
    </i>
    <i r="1">
      <x v="24"/>
    </i>
    <i>
      <x v="58"/>
    </i>
    <i r="1">
      <x v="9"/>
    </i>
    <i r="1">
      <x v="10"/>
    </i>
    <i r="1">
      <x v="11"/>
    </i>
    <i r="1">
      <x v="12"/>
    </i>
    <i r="1">
      <x v="18"/>
    </i>
    <i r="1">
      <x v="19"/>
    </i>
    <i r="1">
      <x v="20"/>
    </i>
    <i r="1">
      <x v="31"/>
    </i>
    <i r="1">
      <x v="32"/>
    </i>
    <i>
      <x v="59"/>
    </i>
    <i r="1">
      <x v="27"/>
    </i>
    <i r="1">
      <x v="28"/>
    </i>
    <i r="1">
      <x v="31"/>
    </i>
    <i r="1">
      <x v="34"/>
    </i>
    <i>
      <x v="60"/>
    </i>
    <i r="1">
      <x v="11"/>
    </i>
    <i r="1">
      <x v="27"/>
    </i>
    <i>
      <x v="61"/>
    </i>
    <i r="1">
      <x v="34"/>
    </i>
    <i>
      <x v="62"/>
    </i>
    <i r="1">
      <x v="27"/>
    </i>
    <i r="1">
      <x v="28"/>
    </i>
    <i r="1">
      <x v="33"/>
    </i>
    <i>
      <x v="63"/>
    </i>
    <i r="1">
      <x v="17"/>
    </i>
    <i r="1">
      <x v="27"/>
    </i>
    <i r="1">
      <x v="28"/>
    </i>
    <i>
      <x v="64"/>
    </i>
    <i r="1">
      <x v="24"/>
    </i>
    <i r="1">
      <x v="25"/>
    </i>
    <i>
      <x v="65"/>
    </i>
    <i r="1">
      <x v="2"/>
    </i>
    <i>
      <x v="66"/>
    </i>
    <i r="1">
      <x v="32"/>
    </i>
    <i>
      <x v="67"/>
    </i>
    <i r="1">
      <x v="23"/>
    </i>
    <i r="1">
      <x v="26"/>
    </i>
    <i>
      <x v="68"/>
    </i>
    <i r="1">
      <x v="23"/>
    </i>
    <i r="1">
      <x v="26"/>
    </i>
    <i>
      <x v="69"/>
    </i>
    <i r="1">
      <x v="3"/>
    </i>
    <i r="1">
      <x v="21"/>
    </i>
    <i r="1">
      <x v="23"/>
    </i>
    <i r="1">
      <x v="24"/>
    </i>
    <i r="1">
      <x v="26"/>
    </i>
    <i>
      <x v="70"/>
    </i>
    <i r="1">
      <x v="22"/>
    </i>
    <i r="1">
      <x v="25"/>
    </i>
    <i>
      <x v="71"/>
    </i>
    <i r="1">
      <x v="7"/>
    </i>
    <i r="1">
      <x v="8"/>
    </i>
    <i r="1">
      <x v="9"/>
    </i>
    <i r="1">
      <x v="10"/>
    </i>
    <i r="1">
      <x v="17"/>
    </i>
    <i>
      <x v="72"/>
    </i>
    <i r="1">
      <x v="18"/>
    </i>
    <i r="1">
      <x v="29"/>
    </i>
    <i>
      <x v="73"/>
    </i>
    <i r="1">
      <x v="15"/>
    </i>
    <i r="1">
      <x v="27"/>
    </i>
    <i>
      <x v="74"/>
    </i>
    <i r="1">
      <x v="12"/>
    </i>
    <i r="1">
      <x v="15"/>
    </i>
    <i r="1">
      <x v="27"/>
    </i>
    <i r="1">
      <x v="34"/>
    </i>
    <i>
      <x v="75"/>
    </i>
    <i r="1">
      <x v="13"/>
    </i>
    <i r="1">
      <x v="14"/>
    </i>
    <i r="1">
      <x v="19"/>
    </i>
    <i>
      <x v="76"/>
    </i>
    <i r="1">
      <x v="3"/>
    </i>
    <i r="1">
      <x v="16"/>
    </i>
    <i r="1">
      <x v="30"/>
    </i>
    <i>
      <x v="77"/>
    </i>
    <i r="1">
      <x v="16"/>
    </i>
    <i r="1">
      <x v="27"/>
    </i>
    <i>
      <x v="78"/>
    </i>
    <i r="1">
      <x v="11"/>
    </i>
    <i r="1">
      <x v="12"/>
    </i>
    <i r="1">
      <x v="13"/>
    </i>
    <i>
      <x v="79"/>
    </i>
    <i r="1">
      <x v="26"/>
    </i>
    <i>
      <x v="80"/>
    </i>
    <i r="1">
      <x v="26"/>
    </i>
    <i>
      <x v="81"/>
    </i>
    <i r="1">
      <x v="26"/>
    </i>
    <i>
      <x v="82"/>
    </i>
    <i r="1">
      <x v="24"/>
    </i>
    <i r="1">
      <x v="25"/>
    </i>
    <i>
      <x v="83"/>
    </i>
    <i r="1">
      <x v="3"/>
    </i>
    <i r="1">
      <x v="21"/>
    </i>
    <i r="1">
      <x v="22"/>
    </i>
    <i>
      <x v="84"/>
    </i>
    <i r="1">
      <x v="21"/>
    </i>
    <i r="1">
      <x v="22"/>
    </i>
    <i>
      <x v="85"/>
    </i>
    <i r="1">
      <x v="3"/>
    </i>
    <i r="1">
      <x v="21"/>
    </i>
    <i r="1">
      <x v="24"/>
    </i>
    <i>
      <x v="86"/>
    </i>
    <i r="1">
      <x v="3"/>
    </i>
    <i r="1">
      <x v="21"/>
    </i>
    <i>
      <x v="87"/>
    </i>
    <i r="1">
      <x v="17"/>
    </i>
    <i r="1">
      <x v="29"/>
    </i>
    <i r="1">
      <x v="30"/>
    </i>
    <i>
      <x v="88"/>
    </i>
    <i r="1">
      <x v="21"/>
    </i>
    <i r="1">
      <x v="23"/>
    </i>
    <i>
      <x v="89"/>
    </i>
    <i r="1">
      <x v="3"/>
    </i>
    <i r="1">
      <x v="21"/>
    </i>
    <i r="1">
      <x v="22"/>
    </i>
    <i>
      <x v="90"/>
    </i>
    <i r="1">
      <x v="3"/>
    </i>
    <i r="1">
      <x v="21"/>
    </i>
    <i r="1">
      <x v="22"/>
    </i>
    <i>
      <x v="91"/>
    </i>
    <i r="1">
      <x v="3"/>
    </i>
    <i r="1">
      <x v="21"/>
    </i>
    <i r="1">
      <x v="22"/>
    </i>
    <i>
      <x v="92"/>
    </i>
    <i r="1">
      <x v="3"/>
    </i>
    <i r="1">
      <x v="23"/>
    </i>
    <i>
      <x v="93"/>
    </i>
    <i r="1">
      <x v="3"/>
    </i>
    <i r="1">
      <x v="23"/>
    </i>
    <i>
      <x v="94"/>
    </i>
    <i r="1">
      <x v="3"/>
    </i>
    <i r="1">
      <x v="21"/>
    </i>
    <i>
      <x v="95"/>
    </i>
    <i r="1">
      <x v="3"/>
    </i>
    <i r="1">
      <x v="21"/>
    </i>
    <i>
      <x v="96"/>
    </i>
    <i r="1">
      <x v="17"/>
    </i>
    <i r="1">
      <x v="29"/>
    </i>
    <i r="1">
      <x v="30"/>
    </i>
    <i>
      <x v="97"/>
    </i>
    <i r="1">
      <x v="22"/>
    </i>
    <i t="grand">
      <x/>
    </i>
  </rowItems>
  <colItems count="1">
    <i/>
  </colItems>
  <formats count="1">
    <format dxfId="0">
      <pivotArea field="5" type="button" dataOnly="0" labelOnly="1" outline="0" axis="axisRow"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15" firstHeaderRow="1" firstDataRow="1" firstDataCol="1"/>
  <pivotFields count="10">
    <pivotField axis="axisRow" showAll="0">
      <items count="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showAll="0"/>
    <pivotField showAll="0"/>
    <pivotField showAll="0"/>
    <pivotField showAll="0"/>
    <pivotField axis="axisRow" showAll="0">
      <items count="99">
        <item x="9"/>
        <item x="69"/>
        <item x="10"/>
        <item x="70"/>
        <item x="53"/>
        <item x="11"/>
        <item x="57"/>
        <item x="12"/>
        <item x="13"/>
        <item x="54"/>
        <item x="14"/>
        <item x="86"/>
        <item x="15"/>
        <item x="16"/>
        <item x="17"/>
        <item x="18"/>
        <item x="19"/>
        <item x="0"/>
        <item x="1"/>
        <item x="2"/>
        <item x="3"/>
        <item x="4"/>
        <item x="41"/>
        <item x="89"/>
        <item x="90"/>
        <item x="43"/>
        <item x="5"/>
        <item x="71"/>
        <item x="7"/>
        <item x="42"/>
        <item x="60"/>
        <item x="61"/>
        <item x="68"/>
        <item x="6"/>
        <item x="62"/>
        <item x="63"/>
        <item x="91"/>
        <item x="92"/>
        <item x="93"/>
        <item x="94"/>
        <item x="95"/>
        <item x="96"/>
        <item x="20"/>
        <item x="21"/>
        <item x="22"/>
        <item x="46"/>
        <item x="49"/>
        <item x="45"/>
        <item x="50"/>
        <item x="23"/>
        <item x="24"/>
        <item x="25"/>
        <item x="26"/>
        <item x="27"/>
        <item x="47"/>
        <item x="28"/>
        <item x="87"/>
        <item x="78"/>
        <item x="48"/>
        <item x="84"/>
        <item x="51"/>
        <item x="97"/>
        <item x="85"/>
        <item x="64"/>
        <item x="79"/>
        <item x="8"/>
        <item x="88"/>
        <item x="76"/>
        <item x="77"/>
        <item x="29"/>
        <item x="74"/>
        <item x="44"/>
        <item x="67"/>
        <item x="58"/>
        <item x="55"/>
        <item x="56"/>
        <item x="30"/>
        <item x="59"/>
        <item x="52"/>
        <item x="81"/>
        <item x="82"/>
        <item x="83"/>
        <item x="80"/>
        <item x="31"/>
        <item x="72"/>
        <item x="32"/>
        <item x="33"/>
        <item x="65"/>
        <item x="73"/>
        <item x="34"/>
        <item x="35"/>
        <item x="36"/>
        <item x="37"/>
        <item x="38"/>
        <item x="39"/>
        <item x="40"/>
        <item x="66"/>
        <item x="75"/>
        <item t="default"/>
      </items>
    </pivotField>
    <pivotField showAll="0">
      <items count="98">
        <item x="42"/>
        <item x="69"/>
        <item x="33"/>
        <item x="51"/>
        <item x="80"/>
        <item x="84"/>
        <item x="67"/>
        <item x="46"/>
        <item x="78"/>
        <item x="23"/>
        <item x="60"/>
        <item x="86"/>
        <item x="56"/>
        <item x="79"/>
        <item x="52"/>
        <item x="64"/>
        <item x="93"/>
        <item x="36"/>
        <item x="91"/>
        <item x="61"/>
        <item x="44"/>
        <item x="41"/>
        <item x="87"/>
        <item x="47"/>
        <item x="28"/>
        <item x="5"/>
        <item x="9"/>
        <item x="16"/>
        <item x="19"/>
        <item x="17"/>
        <item x="77"/>
        <item x="18"/>
        <item x="3"/>
        <item x="54"/>
        <item x="32"/>
        <item x="20"/>
        <item x="45"/>
        <item x="10"/>
        <item x="70"/>
        <item x="39"/>
        <item x="40"/>
        <item x="34"/>
        <item x="35"/>
        <item x="96"/>
        <item x="58"/>
        <item x="12"/>
        <item x="14"/>
        <item x="49"/>
        <item x="66"/>
        <item x="31"/>
        <item x="2"/>
        <item x="7"/>
        <item x="57"/>
        <item x="73"/>
        <item x="21"/>
        <item x="27"/>
        <item x="0"/>
        <item x="8"/>
        <item x="6"/>
        <item x="43"/>
        <item x="24"/>
        <item x="65"/>
        <item x="76"/>
        <item x="48"/>
        <item x="81"/>
        <item x="82"/>
        <item x="83"/>
        <item x="22"/>
        <item x="55"/>
        <item x="30"/>
        <item x="71"/>
        <item x="4"/>
        <item x="95"/>
        <item x="74"/>
        <item x="75"/>
        <item x="29"/>
        <item x="37"/>
        <item x="38"/>
        <item x="90"/>
        <item x="63"/>
        <item x="15"/>
        <item x="26"/>
        <item x="1"/>
        <item x="92"/>
        <item x="94"/>
        <item x="72"/>
        <item x="53"/>
        <item x="89"/>
        <item x="88"/>
        <item x="11"/>
        <item x="59"/>
        <item x="25"/>
        <item x="68"/>
        <item x="62"/>
        <item x="13"/>
        <item x="50"/>
        <item x="85"/>
        <item t="default"/>
      </items>
    </pivotField>
    <pivotField showAll="0"/>
    <pivotField showAll="0"/>
    <pivotField showAll="0"/>
  </pivotFields>
  <rowFields count="2">
    <field x="0"/>
    <field x="5"/>
  </rowFields>
  <rowItems count="312">
    <i>
      <x/>
    </i>
    <i r="1">
      <x v="17"/>
    </i>
    <i r="1">
      <x v="18"/>
    </i>
    <i r="1">
      <x v="19"/>
    </i>
    <i r="1">
      <x v="20"/>
    </i>
    <i r="1">
      <x v="21"/>
    </i>
    <i r="1">
      <x v="26"/>
    </i>
    <i r="1">
      <x v="33"/>
    </i>
    <i>
      <x v="1"/>
    </i>
    <i r="1">
      <x v="17"/>
    </i>
    <i r="1">
      <x v="18"/>
    </i>
    <i r="1">
      <x v="20"/>
    </i>
    <i r="1">
      <x v="26"/>
    </i>
    <i r="1">
      <x v="33"/>
    </i>
    <i>
      <x v="2"/>
    </i>
    <i r="1">
      <x v="28"/>
    </i>
    <i r="1">
      <x v="65"/>
    </i>
    <i>
      <x v="3"/>
    </i>
    <i r="1">
      <x/>
    </i>
    <i r="1">
      <x v="2"/>
    </i>
    <i r="1">
      <x v="5"/>
    </i>
    <i r="1">
      <x v="7"/>
    </i>
    <i r="1">
      <x v="8"/>
    </i>
    <i r="1">
      <x v="10"/>
    </i>
    <i r="1">
      <x v="12"/>
    </i>
    <i r="1">
      <x v="13"/>
    </i>
    <i r="1">
      <x v="14"/>
    </i>
    <i r="1">
      <x v="15"/>
    </i>
    <i r="1">
      <x v="16"/>
    </i>
    <i r="1">
      <x v="28"/>
    </i>
    <i r="1">
      <x v="42"/>
    </i>
    <i r="1">
      <x v="43"/>
    </i>
    <i r="1">
      <x v="44"/>
    </i>
    <i r="1">
      <x v="49"/>
    </i>
    <i r="1">
      <x v="50"/>
    </i>
    <i r="1">
      <x v="51"/>
    </i>
    <i r="1">
      <x v="52"/>
    </i>
    <i r="1">
      <x v="53"/>
    </i>
    <i r="1">
      <x v="55"/>
    </i>
    <i r="1">
      <x v="69"/>
    </i>
    <i r="1">
      <x v="76"/>
    </i>
    <i r="1">
      <x v="83"/>
    </i>
    <i r="1">
      <x v="85"/>
    </i>
    <i r="1">
      <x v="86"/>
    </i>
    <i r="1">
      <x v="89"/>
    </i>
    <i r="1">
      <x v="90"/>
    </i>
    <i r="1">
      <x v="91"/>
    </i>
    <i r="1">
      <x v="92"/>
    </i>
    <i r="1">
      <x v="93"/>
    </i>
    <i r="1">
      <x v="94"/>
    </i>
    <i r="1">
      <x v="95"/>
    </i>
    <i>
      <x v="4"/>
    </i>
    <i r="1">
      <x v="12"/>
    </i>
    <i r="1">
      <x v="22"/>
    </i>
    <i r="1">
      <x v="29"/>
    </i>
    <i r="1">
      <x v="52"/>
    </i>
    <i>
      <x v="5"/>
    </i>
    <i r="1">
      <x v="12"/>
    </i>
    <i r="1">
      <x v="22"/>
    </i>
    <i r="1">
      <x v="29"/>
    </i>
    <i r="1">
      <x v="52"/>
    </i>
    <i>
      <x v="6"/>
    </i>
    <i r="1">
      <x v="49"/>
    </i>
    <i r="1">
      <x v="50"/>
    </i>
    <i r="1">
      <x v="51"/>
    </i>
    <i r="1">
      <x v="52"/>
    </i>
    <i r="1">
      <x v="53"/>
    </i>
    <i>
      <x v="7"/>
    </i>
    <i r="1">
      <x v="22"/>
    </i>
    <i r="1">
      <x v="25"/>
    </i>
    <i r="1">
      <x v="28"/>
    </i>
    <i r="1">
      <x v="49"/>
    </i>
    <i r="1">
      <x v="50"/>
    </i>
    <i r="1">
      <x v="51"/>
    </i>
    <i r="1">
      <x v="52"/>
    </i>
    <i r="1">
      <x v="53"/>
    </i>
    <i r="1">
      <x v="71"/>
    </i>
    <i>
      <x v="8"/>
    </i>
    <i r="1">
      <x v="47"/>
    </i>
    <i r="1">
      <x v="71"/>
    </i>
    <i>
      <x v="9"/>
    </i>
    <i r="1">
      <x v="22"/>
    </i>
    <i r="1">
      <x v="42"/>
    </i>
    <i r="1">
      <x v="43"/>
    </i>
    <i r="1">
      <x v="44"/>
    </i>
    <i r="1">
      <x v="45"/>
    </i>
    <i r="1">
      <x v="54"/>
    </i>
    <i r="1">
      <x v="55"/>
    </i>
    <i r="1">
      <x v="58"/>
    </i>
    <i r="1">
      <x v="71"/>
    </i>
    <i>
      <x v="10"/>
    </i>
    <i r="1">
      <x v="42"/>
    </i>
    <i r="1">
      <x v="43"/>
    </i>
    <i r="1">
      <x v="44"/>
    </i>
    <i r="1">
      <x v="45"/>
    </i>
    <i r="1">
      <x v="54"/>
    </i>
    <i r="1">
      <x v="55"/>
    </i>
    <i r="1">
      <x v="58"/>
    </i>
    <i r="1">
      <x v="71"/>
    </i>
    <i>
      <x v="11"/>
    </i>
    <i r="1">
      <x/>
    </i>
    <i r="1">
      <x v="4"/>
    </i>
    <i r="1">
      <x v="9"/>
    </i>
    <i r="1">
      <x v="10"/>
    </i>
    <i r="1">
      <x v="20"/>
    </i>
    <i r="1">
      <x v="44"/>
    </i>
    <i r="1">
      <x v="46"/>
    </i>
    <i r="1">
      <x v="48"/>
    </i>
    <i r="1">
      <x v="55"/>
    </i>
    <i r="1">
      <x v="58"/>
    </i>
    <i r="1">
      <x v="60"/>
    </i>
    <i r="1">
      <x v="78"/>
    </i>
    <i>
      <x v="12"/>
    </i>
    <i r="1">
      <x v="9"/>
    </i>
    <i r="1">
      <x v="19"/>
    </i>
    <i r="1">
      <x v="44"/>
    </i>
    <i r="1">
      <x v="45"/>
    </i>
    <i r="1">
      <x v="48"/>
    </i>
    <i r="1">
      <x v="55"/>
    </i>
    <i r="1">
      <x v="58"/>
    </i>
    <i r="1">
      <x v="74"/>
    </i>
    <i r="1">
      <x v="78"/>
    </i>
    <i>
      <x v="13"/>
    </i>
    <i r="1">
      <x v="5"/>
    </i>
    <i r="1">
      <x v="6"/>
    </i>
    <i r="1">
      <x v="9"/>
    </i>
    <i r="1">
      <x v="10"/>
    </i>
    <i r="1">
      <x v="43"/>
    </i>
    <i r="1">
      <x v="75"/>
    </i>
    <i r="1">
      <x v="78"/>
    </i>
    <i>
      <x v="14"/>
    </i>
    <i r="1">
      <x v="5"/>
    </i>
    <i r="1">
      <x v="43"/>
    </i>
    <i r="1">
      <x v="53"/>
    </i>
    <i r="1">
      <x v="75"/>
    </i>
    <i>
      <x v="15"/>
    </i>
    <i r="1">
      <x v="14"/>
    </i>
    <i r="1">
      <x v="73"/>
    </i>
    <i r="1">
      <x v="74"/>
    </i>
    <i>
      <x v="16"/>
    </i>
    <i r="1">
      <x v="43"/>
    </i>
    <i r="1">
      <x v="76"/>
    </i>
    <i r="1">
      <x v="77"/>
    </i>
    <i>
      <x v="17"/>
    </i>
    <i r="1">
      <x v="30"/>
    </i>
    <i r="1">
      <x v="31"/>
    </i>
    <i r="1">
      <x v="34"/>
    </i>
    <i r="1">
      <x v="35"/>
    </i>
    <i r="1">
      <x v="63"/>
    </i>
    <i r="1">
      <x v="71"/>
    </i>
    <i r="1">
      <x v="87"/>
    </i>
    <i r="1">
      <x v="96"/>
    </i>
    <i>
      <x v="18"/>
    </i>
    <i r="1">
      <x v="7"/>
    </i>
    <i r="1">
      <x v="8"/>
    </i>
    <i r="1">
      <x v="10"/>
    </i>
    <i r="1">
      <x v="13"/>
    </i>
    <i r="1">
      <x v="58"/>
    </i>
    <i r="1">
      <x v="72"/>
    </i>
    <i>
      <x v="19"/>
    </i>
    <i r="1">
      <x/>
    </i>
    <i r="1">
      <x v="1"/>
    </i>
    <i r="1">
      <x v="3"/>
    </i>
    <i r="1">
      <x v="6"/>
    </i>
    <i r="1">
      <x v="7"/>
    </i>
    <i r="1">
      <x v="9"/>
    </i>
    <i r="1">
      <x v="10"/>
    </i>
    <i r="1">
      <x v="13"/>
    </i>
    <i r="1">
      <x v="32"/>
    </i>
    <i r="1">
      <x v="58"/>
    </i>
    <i r="1">
      <x v="75"/>
    </i>
    <i>
      <x v="20"/>
    </i>
    <i r="1">
      <x v="3"/>
    </i>
    <i r="1">
      <x v="6"/>
    </i>
    <i r="1">
      <x v="9"/>
    </i>
    <i r="1">
      <x v="10"/>
    </i>
    <i r="1">
      <x v="42"/>
    </i>
    <i r="1">
      <x v="45"/>
    </i>
    <i r="1">
      <x v="48"/>
    </i>
    <i r="1">
      <x v="58"/>
    </i>
    <i>
      <x v="21"/>
    </i>
    <i r="1">
      <x/>
    </i>
    <i r="1">
      <x v="2"/>
    </i>
    <i r="1">
      <x v="3"/>
    </i>
    <i r="1">
      <x v="12"/>
    </i>
    <i r="1">
      <x v="13"/>
    </i>
    <i r="1">
      <x v="15"/>
    </i>
    <i r="1">
      <x v="27"/>
    </i>
    <i r="1">
      <x v="35"/>
    </i>
    <i r="1">
      <x v="69"/>
    </i>
    <i r="1">
      <x v="83"/>
    </i>
    <i r="1">
      <x v="84"/>
    </i>
    <i r="1">
      <x v="85"/>
    </i>
    <i r="1">
      <x v="86"/>
    </i>
    <i r="1">
      <x v="88"/>
    </i>
    <i r="1">
      <x v="89"/>
    </i>
    <i r="1">
      <x v="90"/>
    </i>
    <i r="1">
      <x v="91"/>
    </i>
    <i r="1">
      <x v="94"/>
    </i>
    <i r="1">
      <x v="95"/>
    </i>
    <i>
      <x v="22"/>
    </i>
    <i r="1">
      <x/>
    </i>
    <i r="1">
      <x v="14"/>
    </i>
    <i r="1">
      <x v="70"/>
    </i>
    <i r="1">
      <x v="83"/>
    </i>
    <i r="1">
      <x v="84"/>
    </i>
    <i r="1">
      <x v="89"/>
    </i>
    <i r="1">
      <x v="90"/>
    </i>
    <i r="1">
      <x v="91"/>
    </i>
    <i r="1">
      <x v="97"/>
    </i>
    <i>
      <x v="23"/>
    </i>
    <i r="1">
      <x v="16"/>
    </i>
    <i r="1">
      <x v="67"/>
    </i>
    <i r="1">
      <x v="68"/>
    </i>
    <i r="1">
      <x v="69"/>
    </i>
    <i r="1">
      <x v="88"/>
    </i>
    <i r="1">
      <x v="92"/>
    </i>
    <i r="1">
      <x v="93"/>
    </i>
    <i>
      <x v="24"/>
    </i>
    <i r="1">
      <x v="27"/>
    </i>
    <i r="1">
      <x v="57"/>
    </i>
    <i r="1">
      <x v="64"/>
    </i>
    <i r="1">
      <x v="69"/>
    </i>
    <i r="1">
      <x v="82"/>
    </i>
    <i r="1">
      <x v="85"/>
    </i>
    <i>
      <x v="25"/>
    </i>
    <i r="1">
      <x v="64"/>
    </i>
    <i r="1">
      <x v="70"/>
    </i>
    <i r="1">
      <x v="82"/>
    </i>
    <i>
      <x v="26"/>
    </i>
    <i r="1">
      <x v="67"/>
    </i>
    <i r="1">
      <x v="68"/>
    </i>
    <i r="1">
      <x v="69"/>
    </i>
    <i r="1">
      <x v="79"/>
    </i>
    <i r="1">
      <x v="80"/>
    </i>
    <i r="1">
      <x v="81"/>
    </i>
    <i>
      <x v="27"/>
    </i>
    <i r="1">
      <x v="8"/>
    </i>
    <i r="1">
      <x v="59"/>
    </i>
    <i r="1">
      <x v="60"/>
    </i>
    <i r="1">
      <x v="62"/>
    </i>
    <i r="1">
      <x v="63"/>
    </i>
    <i r="1">
      <x v="73"/>
    </i>
    <i r="1">
      <x v="74"/>
    </i>
    <i r="1">
      <x v="77"/>
    </i>
    <i>
      <x v="28"/>
    </i>
    <i r="1">
      <x v="59"/>
    </i>
    <i r="1">
      <x v="62"/>
    </i>
    <i r="1">
      <x v="63"/>
    </i>
    <i>
      <x v="29"/>
    </i>
    <i r="1">
      <x v="11"/>
    </i>
    <i r="1">
      <x v="30"/>
    </i>
    <i r="1">
      <x v="34"/>
    </i>
    <i r="1">
      <x v="35"/>
    </i>
    <i r="1">
      <x v="72"/>
    </i>
    <i r="1">
      <x v="87"/>
    </i>
    <i r="1">
      <x v="96"/>
    </i>
    <i>
      <x v="30"/>
    </i>
    <i r="1">
      <x v="7"/>
    </i>
    <i r="1">
      <x v="8"/>
    </i>
    <i r="1">
      <x v="10"/>
    </i>
    <i r="1">
      <x v="76"/>
    </i>
    <i r="1">
      <x v="87"/>
    </i>
    <i r="1">
      <x v="96"/>
    </i>
    <i>
      <x v="31"/>
    </i>
    <i r="1">
      <x v="19"/>
    </i>
    <i r="1">
      <x v="54"/>
    </i>
    <i r="1">
      <x v="55"/>
    </i>
    <i r="1">
      <x v="58"/>
    </i>
    <i r="1">
      <x v="59"/>
    </i>
    <i>
      <x v="32"/>
    </i>
    <i r="1">
      <x v="54"/>
    </i>
    <i r="1">
      <x v="56"/>
    </i>
    <i r="1">
      <x v="58"/>
    </i>
    <i r="1">
      <x v="66"/>
    </i>
    <i>
      <x v="33"/>
    </i>
    <i r="1">
      <x v="62"/>
    </i>
    <i>
      <x v="34"/>
    </i>
    <i r="1">
      <x v="9"/>
    </i>
    <i r="1">
      <x v="23"/>
    </i>
    <i r="1">
      <x v="24"/>
    </i>
    <i r="1">
      <x v="34"/>
    </i>
    <i r="1">
      <x v="35"/>
    </i>
    <i r="1">
      <x v="36"/>
    </i>
    <i r="1">
      <x v="37"/>
    </i>
    <i r="1">
      <x v="38"/>
    </i>
    <i r="1">
      <x v="39"/>
    </i>
    <i r="1">
      <x v="40"/>
    </i>
    <i r="1">
      <x v="41"/>
    </i>
    <i r="1">
      <x v="44"/>
    </i>
    <i r="1">
      <x v="45"/>
    </i>
    <i r="1">
      <x v="51"/>
    </i>
    <i r="1">
      <x v="59"/>
    </i>
    <i r="1">
      <x v="61"/>
    </i>
    <i r="1">
      <x v="74"/>
    </i>
    <i>
      <x v="35"/>
    </i>
    <i r="1">
      <x v="23"/>
    </i>
    <i r="1">
      <x v="24"/>
    </i>
    <i r="1">
      <x v="34"/>
    </i>
    <i r="1">
      <x v="37"/>
    </i>
    <i r="1">
      <x v="38"/>
    </i>
    <i r="1">
      <x v="39"/>
    </i>
    <i>
      <x v="36"/>
    </i>
    <i r="1">
      <x v="23"/>
    </i>
    <i r="1">
      <x v="24"/>
    </i>
    <i r="1">
      <x v="34"/>
    </i>
    <i r="1">
      <x v="37"/>
    </i>
    <i r="1">
      <x v="38"/>
    </i>
    <i r="1">
      <x v="39"/>
    </i>
    <i>
      <x v="37"/>
    </i>
    <i r="1">
      <x v="5"/>
    </i>
    <i t="grand">
      <x/>
    </i>
  </rowItems>
  <colItems count="1">
    <i/>
  </colItems>
  <formats count="1">
    <format dxfId="1">
      <pivotArea field="0" type="button" dataOnly="0" labelOnly="1" outline="0" axis="axisRow"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erc.com/comm/Pages/Reliability-and-Security-Guidelines.aspx" TargetMode="External"/><Relationship Id="rId2" Type="http://schemas.openxmlformats.org/officeDocument/2006/relationships/hyperlink" Target="https://www.nist.gov/cyberframework/framework" TargetMode="External"/><Relationship Id="rId1" Type="http://schemas.openxmlformats.org/officeDocument/2006/relationships/hyperlink" Target="https://www.nerc.com/pa/Stand/Pages/CIPStandards.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XFD2"/>
    </sheetView>
  </sheetViews>
  <sheetFormatPr defaultRowHeight="14.4"/>
  <cols>
    <col min="1" max="1" width="179.44140625" customWidth="1"/>
  </cols>
  <sheetData>
    <row r="1" spans="1:1" ht="140.4">
      <c r="A1" s="176" t="s">
        <v>844</v>
      </c>
    </row>
    <row r="2" spans="1:1" s="3" customForma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zoomScale="130" zoomScaleNormal="130" workbookViewId="0"/>
  </sheetViews>
  <sheetFormatPr defaultRowHeight="14.4"/>
  <cols>
    <col min="1" max="1" width="169" customWidth="1"/>
  </cols>
  <sheetData>
    <row r="1" spans="1:1">
      <c r="A1" s="179" t="s">
        <v>511</v>
      </c>
    </row>
    <row r="2" spans="1:1">
      <c r="A2" s="180" t="s">
        <v>855</v>
      </c>
    </row>
    <row r="3" spans="1:1">
      <c r="A3" s="180" t="s">
        <v>856</v>
      </c>
    </row>
    <row r="4" spans="1:1" s="178" customFormat="1" ht="43.2">
      <c r="A4" s="177" t="s">
        <v>857</v>
      </c>
    </row>
    <row r="5" spans="1:1" s="3" customFormat="1" ht="230.4">
      <c r="A5" s="181" t="s">
        <v>859</v>
      </c>
    </row>
    <row r="6" spans="1:1">
      <c r="A6" s="64"/>
    </row>
    <row r="7" spans="1:1" s="3" customFormat="1">
      <c r="A7" s="185" t="s">
        <v>867</v>
      </c>
    </row>
    <row r="8" spans="1:1" s="3" customFormat="1">
      <c r="A8" s="180"/>
    </row>
    <row r="9" spans="1:1">
      <c r="A9" s="182" t="s">
        <v>828</v>
      </c>
    </row>
    <row r="10" spans="1:1">
      <c r="A10" s="178"/>
    </row>
    <row r="11" spans="1:1">
      <c r="A11" s="183" t="s">
        <v>858</v>
      </c>
    </row>
    <row r="12" spans="1:1">
      <c r="A12" s="178"/>
    </row>
    <row r="13" spans="1:1">
      <c r="A13" s="184" t="s">
        <v>840</v>
      </c>
    </row>
    <row r="14" spans="1:1">
      <c r="A14" s="178"/>
    </row>
    <row r="15" spans="1:1">
      <c r="A15" s="178"/>
    </row>
    <row r="16" spans="1:1">
      <c r="A16" s="178"/>
    </row>
    <row r="17" spans="1:1">
      <c r="A17" s="178"/>
    </row>
    <row r="18" spans="1:1">
      <c r="A18" s="178"/>
    </row>
    <row r="19" spans="1:1">
      <c r="A19" s="178"/>
    </row>
    <row r="20" spans="1:1">
      <c r="A20" s="178"/>
    </row>
    <row r="21" spans="1:1">
      <c r="A21" s="178"/>
    </row>
  </sheetData>
  <sheetProtection selectLockedCells="1"/>
  <hyperlinks>
    <hyperlink ref="A11" r:id="rId1"/>
    <hyperlink ref="A9" location="'Background Information'!A1" display="See Background Information tab for additional information such as - Intended Benefits, Tab Descriptions, Assumptions, Allowable Customizations, Dashboard Use Cases"/>
    <hyperlink ref="A13" r:id="rId2"/>
    <hyperlink ref="A7" r:id="rId3" display="https://www.nerc.com/comm/Pages/Reliability-and-Security-Guidelines.aspx"/>
  </hyperlinks>
  <pageMargins left="0.7" right="0.7" top="0.75" bottom="0.75" header="0.3" footer="0.3"/>
  <pageSetup orientation="portrait" verticalDpi="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5"/>
  <sheetViews>
    <sheetView zoomScaleNormal="100" workbookViewId="0">
      <pane xSplit="1" ySplit="1" topLeftCell="D35" activePane="bottomRight" state="frozen"/>
      <selection pane="topRight" activeCell="B1" sqref="B1"/>
      <selection pane="bottomLeft" activeCell="A2" sqref="A2"/>
      <selection pane="bottomRight" activeCell="Q5" sqref="Q5"/>
    </sheetView>
  </sheetViews>
  <sheetFormatPr defaultRowHeight="14.4" zeroHeight="1"/>
  <cols>
    <col min="1" max="1" width="14.88671875" style="3" bestFit="1" customWidth="1"/>
    <col min="2" max="2" width="14.88671875" style="44" hidden="1" customWidth="1"/>
    <col min="3" max="3" width="67.88671875" style="3" customWidth="1"/>
    <col min="4" max="4" width="10.33203125" style="136" customWidth="1"/>
    <col min="5" max="5" width="10.109375" style="136" bestFit="1" customWidth="1"/>
    <col min="6" max="6" width="10.44140625" style="43" bestFit="1" customWidth="1"/>
    <col min="7" max="7" width="63.5546875" style="45" bestFit="1" customWidth="1"/>
    <col min="8" max="8" width="20.109375" style="52" bestFit="1" customWidth="1"/>
    <col min="9" max="9" width="13.6640625" style="146" customWidth="1"/>
    <col min="10" max="10" width="13.88671875" style="51" customWidth="1"/>
    <col min="11" max="11" width="2.5546875" customWidth="1"/>
    <col min="12" max="12" width="2.33203125" customWidth="1"/>
    <col min="13" max="13" width="15.5546875" customWidth="1"/>
  </cols>
  <sheetData>
    <row r="1" spans="1:13" ht="43.2">
      <c r="A1" s="48" t="s">
        <v>379</v>
      </c>
      <c r="B1" s="46" t="s">
        <v>380</v>
      </c>
      <c r="C1" s="46" t="s">
        <v>377</v>
      </c>
      <c r="D1" s="157" t="s">
        <v>389</v>
      </c>
      <c r="E1" s="161" t="s">
        <v>381</v>
      </c>
      <c r="F1" s="47" t="s">
        <v>378</v>
      </c>
      <c r="G1" s="47" t="s">
        <v>390</v>
      </c>
      <c r="H1" s="47" t="s">
        <v>829</v>
      </c>
      <c r="I1" s="156" t="s">
        <v>393</v>
      </c>
      <c r="J1" s="47" t="s">
        <v>392</v>
      </c>
    </row>
    <row r="2" spans="1:13">
      <c r="A2" s="188" t="s">
        <v>59</v>
      </c>
      <c r="B2" s="104" t="s">
        <v>59</v>
      </c>
      <c r="C2" s="199" t="str">
        <f>VLOOKUP(A2,tbl_cip_requirements,2)</f>
        <v xml:space="preserve">Purpose: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
Requirement 1:
Each Responsible Entity shall implement a process that considers each of the following assets for purposes of parts 1.1 through 1.3:
</v>
      </c>
      <c r="D2" s="206" t="str">
        <f>VLOOKUP(A2,tbl_cip_requirements,3)</f>
        <v>HIGH</v>
      </c>
      <c r="E2" s="200">
        <f>AVERAGE(I2:I8)</f>
        <v>2.1428571428571428</v>
      </c>
      <c r="F2" s="120" t="s">
        <v>4</v>
      </c>
      <c r="G2" s="105" t="str">
        <f>INDEX(lst_csf_subcategory_descriptions,MATCH(F2,dv_csf_subcategory_id,0),0)</f>
        <v>Physical devices and systems within the organization are inventoried</v>
      </c>
      <c r="H2" s="151" t="str" cm="1">
        <f t="array" ref="H2">_xlfn.SINGLE(INDEX(lst_indexmatch_csfid_cipid_relationship,MATCH(1,(lst_indexmatch_cipv5id=A2)*(lst_indexmatch_csf_subcatid=F2),0)))</f>
        <v>Compliance Related</v>
      </c>
      <c r="I2" s="152">
        <f t="array" ref="I2">INDEX(lst_indexmatch_csf_impl_levels,MATCH(1,(B2=lst_indexmatch_cipv5id)*(F2=lst_indexmatch_csf_subcatid),0))</f>
        <v>2</v>
      </c>
      <c r="J2" s="106" t="str">
        <f>VLOOKUP(I2,tbl_implementation_tier_description,2)</f>
        <v>Risk Informed</v>
      </c>
    </row>
    <row r="3" spans="1:13" ht="28.8">
      <c r="A3" s="188"/>
      <c r="B3" s="104" t="s">
        <v>59</v>
      </c>
      <c r="C3" s="199"/>
      <c r="D3" s="207"/>
      <c r="E3" s="201"/>
      <c r="F3" s="120" t="s">
        <v>5</v>
      </c>
      <c r="G3" s="105" t="str">
        <f>INDEX(lst_csf_subcategory_descriptions,MATCH(F3,dv_csf_subcategory_id,0),0)</f>
        <v>Software platforms and applications within the organization are inventoried</v>
      </c>
      <c r="H3" s="151" t="str">
        <f t="array" ref="H3">_xlfn.SINGLE(INDEX(lst_indexmatch_csfid_cipid_relationship,MATCH(1,(lst_indexmatch_cipv5id=A2)*(lst_indexmatch_csf_subcatid=F3),0)))</f>
        <v>Compliance Related</v>
      </c>
      <c r="I3" s="152">
        <f t="array" ref="I3">INDEX(lst_indexmatch_csf_impl_levels,MATCH(1,(B3=lst_indexmatch_cipv5id)*(F3=lst_indexmatch_csf_subcatid),0))</f>
        <v>3</v>
      </c>
      <c r="J3" s="106" t="str">
        <f t="shared" ref="J3:J8" si="0">VLOOKUP(I3,tbl_implementation_tier_description,2)</f>
        <v>Repeatable</v>
      </c>
    </row>
    <row r="4" spans="1:13">
      <c r="A4" s="188"/>
      <c r="B4" s="104" t="s">
        <v>59</v>
      </c>
      <c r="C4" s="199"/>
      <c r="D4" s="207"/>
      <c r="E4" s="201"/>
      <c r="F4" s="120" t="s">
        <v>6</v>
      </c>
      <c r="G4" s="105" t="str">
        <f t="shared" ref="G4:G8" si="1">INDEX(lst_csf_subcategory_descriptions,MATCH(F4,dv_csf_subcategory_id,0),0)</f>
        <v>Organizational communication and data flows are mapped</v>
      </c>
      <c r="H4" s="151" t="str">
        <f t="array" ref="H4">_xlfn.SINGLE(INDEX(lst_indexmatch_csfid_cipid_relationship,MATCH(1,(lst_indexmatch_cipv5id=A2)*(lst_indexmatch_csf_subcatid=F4),0)))</f>
        <v>Compliance Related</v>
      </c>
      <c r="I4" s="152">
        <f t="array" ref="I4">INDEX(lst_indexmatch_csf_impl_levels,MATCH(1,(B4=lst_indexmatch_cipv5id)*(F4=lst_indexmatch_csf_subcatid),0))</f>
        <v>4</v>
      </c>
      <c r="J4" s="106" t="str">
        <f t="shared" si="0"/>
        <v>Adaptive</v>
      </c>
    </row>
    <row r="5" spans="1:13">
      <c r="A5" s="188"/>
      <c r="B5" s="104" t="s">
        <v>59</v>
      </c>
      <c r="C5" s="199"/>
      <c r="D5" s="207"/>
      <c r="E5" s="201"/>
      <c r="F5" s="120" t="s">
        <v>7</v>
      </c>
      <c r="G5" s="105" t="str">
        <f t="shared" si="1"/>
        <v>External information systems are catalogued</v>
      </c>
      <c r="H5" s="151" t="str">
        <f t="array" ref="H5">_xlfn.SINGLE(INDEX(lst_indexmatch_csfid_cipid_relationship,MATCH(1,(lst_indexmatch_cipv5id=A2)*(lst_indexmatch_csf_subcatid=F5),0)))</f>
        <v>Cybersecurity Related</v>
      </c>
      <c r="I5" s="152">
        <f t="array" ref="I5">INDEX(lst_indexmatch_csf_impl_levels,MATCH(1,(B5=lst_indexmatch_cipv5id)*(F5=lst_indexmatch_csf_subcatid),0))</f>
        <v>2</v>
      </c>
      <c r="J5" s="106" t="str">
        <f t="shared" si="0"/>
        <v>Risk Informed</v>
      </c>
    </row>
    <row r="6" spans="1:13" ht="29.25" customHeight="1">
      <c r="A6" s="188"/>
      <c r="B6" s="104" t="s">
        <v>59</v>
      </c>
      <c r="C6" s="199"/>
      <c r="D6" s="207"/>
      <c r="E6" s="201"/>
      <c r="F6" s="120" t="s">
        <v>8</v>
      </c>
      <c r="G6" s="105" t="str">
        <f t="shared" si="1"/>
        <v xml:space="preserve">Resources (e.g., hardware, devices, data, and software) are prioritized based on their classification, criticality, and business value </v>
      </c>
      <c r="H6" s="151" t="str">
        <f t="array" ref="H6">_xlfn.SINGLE(INDEX(lst_indexmatch_csfid_cipid_relationship,MATCH(1,(lst_indexmatch_cipv5id=A2)*(lst_indexmatch_csf_subcatid=F6),0)))</f>
        <v>Compliance Related</v>
      </c>
      <c r="I6" s="152">
        <f t="array" ref="I6">INDEX(lst_indexmatch_csf_impl_levels,MATCH(1,(B6=lst_indexmatch_cipv5id)*(F6=lst_indexmatch_csf_subcatid),0))</f>
        <v>2</v>
      </c>
      <c r="J6" s="106" t="str">
        <f t="shared" si="0"/>
        <v>Risk Informed</v>
      </c>
      <c r="M6" s="3"/>
    </row>
    <row r="7" spans="1:13" ht="28.8">
      <c r="A7" s="188"/>
      <c r="B7" s="104" t="s">
        <v>59</v>
      </c>
      <c r="C7" s="199"/>
      <c r="D7" s="207"/>
      <c r="E7" s="201"/>
      <c r="F7" s="120" t="s">
        <v>13</v>
      </c>
      <c r="G7" s="105" t="str">
        <f t="shared" si="1"/>
        <v>Dependencies and critical functions for delivery of critical services are established</v>
      </c>
      <c r="H7" s="151" t="str">
        <f t="array" ref="H7">_xlfn.SINGLE(INDEX(lst_indexmatch_csfid_cipid_relationship,MATCH(1,(lst_indexmatch_cipv5id=A2)*(lst_indexmatch_csf_subcatid=F7),0)))</f>
        <v>Compliance Related</v>
      </c>
      <c r="I7" s="152">
        <f t="array" ref="I7">INDEX(lst_indexmatch_csf_impl_levels,MATCH(1,(B7=lst_indexmatch_cipv5id)*(F7=lst_indexmatch_csf_subcatid),0))</f>
        <v>1</v>
      </c>
      <c r="J7" s="106" t="str">
        <f t="shared" si="0"/>
        <v>Partial</v>
      </c>
      <c r="M7" s="3"/>
    </row>
    <row r="8" spans="1:13" ht="51" customHeight="1">
      <c r="A8" s="188"/>
      <c r="B8" s="104" t="s">
        <v>59</v>
      </c>
      <c r="C8" s="199"/>
      <c r="D8" s="208"/>
      <c r="E8" s="202"/>
      <c r="F8" s="120" t="s">
        <v>18</v>
      </c>
      <c r="G8" s="105" t="str">
        <f t="shared" si="1"/>
        <v>Potential business impacts and likelihoods are identified</v>
      </c>
      <c r="H8" s="151" t="str">
        <f t="array" ref="H8">_xlfn.SINGLE(INDEX(lst_indexmatch_csfid_cipid_relationship,MATCH(1,(lst_indexmatch_cipv5id=A2)*(lst_indexmatch_csf_subcatid=F8),0)))</f>
        <v>Cybersecurity Related</v>
      </c>
      <c r="I8" s="152">
        <f t="array" ref="I8">INDEX(lst_indexmatch_csf_impl_levels,MATCH(1,(B8=lst_indexmatch_cipv5id)*(F8=lst_indexmatch_csf_subcatid),0))</f>
        <v>1</v>
      </c>
      <c r="J8" s="107" t="str">
        <f t="shared" si="0"/>
        <v>Partial</v>
      </c>
      <c r="M8" s="3"/>
    </row>
    <row r="9" spans="1:13">
      <c r="A9" s="108"/>
      <c r="B9" s="109"/>
      <c r="C9" s="108"/>
      <c r="D9" s="108"/>
      <c r="E9" s="108"/>
      <c r="F9" s="110"/>
      <c r="G9" s="111"/>
      <c r="H9" s="149"/>
      <c r="I9" s="155"/>
      <c r="J9" s="112"/>
      <c r="M9" s="3"/>
    </row>
    <row r="10" spans="1:13">
      <c r="A10" s="188" t="s">
        <v>60</v>
      </c>
      <c r="B10" s="113" t="s">
        <v>60</v>
      </c>
      <c r="C10" s="198" t="str">
        <f>VLOOKUP(A10,tbl_cip_requirements,2)</f>
        <v xml:space="preserve">Purpose: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
Requirement 2:
The Responsible Entity shall: (See Sub-Requirements 2.1 and 2.2)
</v>
      </c>
      <c r="D10" s="190" t="str">
        <f>VLOOKUP(A10,tbl_cip_requirements,3)</f>
        <v>LOWER</v>
      </c>
      <c r="E10" s="203">
        <f>AVERAGE(I10:I14)</f>
        <v>1</v>
      </c>
      <c r="F10" s="120" t="s">
        <v>4</v>
      </c>
      <c r="G10" s="105" t="str">
        <f>INDEX(lst_csf_subcategory_descriptions,MATCH(F10,dv_csf_subcategory_id,0),0)</f>
        <v>Physical devices and systems within the organization are inventoried</v>
      </c>
      <c r="H10" s="151" t="str">
        <f t="array" ref="H10">_xlfn.SINGLE(INDEX(lst_indexmatch_csfid_cipid_relationship,MATCH(1,(lst_indexmatch_cipv5id=A10)*(lst_indexmatch_csf_subcatid=F10),0)))</f>
        <v>Compliance Related</v>
      </c>
      <c r="I10" s="152">
        <f t="array" ref="I10">INDEX(lst_indexmatch_csf_impl_levels,MATCH(1,(B10=lst_indexmatch_cipv5id)*(F10=lst_indexmatch_csf_subcatid),0))</f>
        <v>1</v>
      </c>
      <c r="J10" s="106" t="str">
        <f>VLOOKUP(I10,tbl_implementation_tier_description,2)</f>
        <v>Partial</v>
      </c>
    </row>
    <row r="11" spans="1:13" ht="28.8">
      <c r="A11" s="188"/>
      <c r="B11" s="113" t="s">
        <v>60</v>
      </c>
      <c r="C11" s="198"/>
      <c r="D11" s="191"/>
      <c r="E11" s="204"/>
      <c r="F11" s="120" t="s">
        <v>5</v>
      </c>
      <c r="G11" s="105" t="str">
        <f>INDEX(lst_csf_subcategory_descriptions,MATCH(F11,dv_csf_subcategory_id,0),0)</f>
        <v>Software platforms and applications within the organization are inventoried</v>
      </c>
      <c r="H11" s="151" t="str">
        <f t="array" ref="H11">_xlfn.SINGLE(INDEX(lst_indexmatch_csfid_cipid_relationship,MATCH(1,(lst_indexmatch_cipv5id=A10)*(lst_indexmatch_csf_subcatid=F11),0)))</f>
        <v>Compliance Related</v>
      </c>
      <c r="I11" s="152">
        <f t="array" ref="I11">INDEX(lst_indexmatch_csf_impl_levels,MATCH(1,(B11=lst_indexmatch_cipv5id)*(F11=lst_indexmatch_csf_subcatid),0))</f>
        <v>1</v>
      </c>
      <c r="J11" s="106" t="str">
        <f>VLOOKUP(I11,tbl_implementation_tier_description,2)</f>
        <v>Partial</v>
      </c>
    </row>
    <row r="12" spans="1:13">
      <c r="A12" s="188"/>
      <c r="B12" s="113" t="s">
        <v>60</v>
      </c>
      <c r="C12" s="198"/>
      <c r="D12" s="191"/>
      <c r="E12" s="204"/>
      <c r="F12" s="120" t="s">
        <v>7</v>
      </c>
      <c r="G12" s="105" t="str">
        <f>INDEX(lst_csf_subcategory_descriptions,MATCH(F12,dv_csf_subcategory_id,0),0)</f>
        <v>External information systems are catalogued</v>
      </c>
      <c r="H12" s="151" t="str">
        <f t="array" ref="H12">_xlfn.SINGLE(INDEX(lst_indexmatch_csfid_cipid_relationship,MATCH(1,(lst_indexmatch_cipv5id=A10)*(lst_indexmatch_csf_subcatid=F12),0)))</f>
        <v>Cybersecurity Related</v>
      </c>
      <c r="I12" s="152">
        <f t="array" ref="I12">INDEX(lst_indexmatch_csf_impl_levels,MATCH(1,(B12=lst_indexmatch_cipv5id)*(F12=lst_indexmatch_csf_subcatid),0))</f>
        <v>1</v>
      </c>
      <c r="J12" s="106" t="str">
        <f>VLOOKUP(I12,tbl_implementation_tier_description,2)</f>
        <v>Partial</v>
      </c>
    </row>
    <row r="13" spans="1:13" ht="28.8">
      <c r="A13" s="188"/>
      <c r="B13" s="113" t="s">
        <v>60</v>
      </c>
      <c r="C13" s="198"/>
      <c r="D13" s="191"/>
      <c r="E13" s="204"/>
      <c r="F13" s="120" t="s">
        <v>13</v>
      </c>
      <c r="G13" s="105" t="str">
        <f>INDEX(lst_csf_subcategory_descriptions,MATCH(F13,dv_csf_subcategory_id,0),0)</f>
        <v>Dependencies and critical functions for delivery of critical services are established</v>
      </c>
      <c r="H13" s="151" t="str">
        <f t="array" ref="H13">_xlfn.SINGLE(INDEX(lst_indexmatch_csfid_cipid_relationship,MATCH(1,(lst_indexmatch_cipv5id=A10)*(lst_indexmatch_csf_subcatid=F13),0)))</f>
        <v>Compliance Related</v>
      </c>
      <c r="I13" s="152">
        <f t="array" ref="I13">INDEX(lst_indexmatch_csf_impl_levels,MATCH(1,(B13=lst_indexmatch_cipv5id)*(F13=lst_indexmatch_csf_subcatid),0))</f>
        <v>1</v>
      </c>
      <c r="J13" s="106" t="str">
        <f>VLOOKUP(I13,tbl_implementation_tier_description,2)</f>
        <v>Partial</v>
      </c>
    </row>
    <row r="14" spans="1:13" ht="72.75" customHeight="1">
      <c r="A14" s="188"/>
      <c r="B14" s="113" t="s">
        <v>60</v>
      </c>
      <c r="C14" s="198"/>
      <c r="D14" s="192"/>
      <c r="E14" s="205"/>
      <c r="F14" s="120" t="s">
        <v>18</v>
      </c>
      <c r="G14" s="105" t="str">
        <f>INDEX(lst_csf_subcategory_descriptions,MATCH(F14,dv_csf_subcategory_id,0),0)</f>
        <v>Potential business impacts and likelihoods are identified</v>
      </c>
      <c r="H14" s="151" t="str">
        <f t="array" ref="H14">_xlfn.SINGLE(INDEX(lst_indexmatch_csfid_cipid_relationship,MATCH(1,(lst_indexmatch_cipv5id=A10)*(lst_indexmatch_csf_subcatid=F14),0)))</f>
        <v>Cybersecurity Related</v>
      </c>
      <c r="I14" s="152">
        <f t="array" ref="I14">INDEX(lst_indexmatch_csf_impl_levels,MATCH(1,(B14=lst_indexmatch_cipv5id)*(F14=lst_indexmatch_csf_subcatid),0))</f>
        <v>1</v>
      </c>
      <c r="J14" s="106" t="str">
        <f>VLOOKUP(I14,tbl_implementation_tier_description,2)</f>
        <v>Partial</v>
      </c>
    </row>
    <row r="15" spans="1:13">
      <c r="A15" s="108"/>
      <c r="B15" s="109"/>
      <c r="C15" s="108"/>
      <c r="D15" s="108"/>
      <c r="E15" s="108"/>
      <c r="F15" s="110"/>
      <c r="G15" s="111"/>
      <c r="H15" s="149"/>
      <c r="I15" s="155"/>
      <c r="J15" s="112"/>
    </row>
    <row r="16" spans="1:13" ht="84.75" customHeight="1">
      <c r="A16" s="188" t="s">
        <v>266</v>
      </c>
      <c r="B16" s="113" t="s">
        <v>266</v>
      </c>
      <c r="C16" s="198" t="str">
        <f>VLOOKUP(A16,tbl_cip_requirements,2)</f>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1:
Each Responsible Entity shall review and obtain CIP Senior Manager approval at least once every 15 calendar months for one or more documented cyber security policies that collectively address the following topics: (See Sub-Requirements 1.1 and 1.2)
</v>
      </c>
      <c r="D16" s="190" t="str">
        <f>VLOOKUP(A16,tbl_cip_requirements,3)</f>
        <v>MEDIUM</v>
      </c>
      <c r="E16" s="186">
        <f>AVERAGE(I16:I17)</f>
        <v>2.5</v>
      </c>
      <c r="F16" s="120" t="s">
        <v>97</v>
      </c>
      <c r="G16" s="105" t="str">
        <f>INDEX(lst_csf_subcategory_descriptions,MATCH(F16,dv_csf_subcategory_id,0),0)</f>
        <v>Organizational information security policy is established and communicated</v>
      </c>
      <c r="H16" s="151" t="str">
        <f t="array" ref="H16">_xlfn.SINGLE(INDEX(lst_indexmatch_csfid_cipid_relationship,MATCH(1,(lst_indexmatch_cipv5id=A16)*(lst_indexmatch_csf_subcatid=F16),0)))</f>
        <v>Compliance Related</v>
      </c>
      <c r="I16" s="152">
        <f t="array" ref="I16">INDEX(lst_indexmatch_csf_impl_levels,MATCH(1,(B16=lst_indexmatch_cipv5id)*(F16=lst_indexmatch_csf_subcatid),0))</f>
        <v>4</v>
      </c>
      <c r="J16" s="106" t="str">
        <f>VLOOKUP(I16,tbl_implementation_tier_description,2)</f>
        <v>Adaptive</v>
      </c>
    </row>
    <row r="17" spans="1:10" ht="76.5" customHeight="1">
      <c r="A17" s="188"/>
      <c r="B17" s="113" t="s">
        <v>266</v>
      </c>
      <c r="C17" s="198"/>
      <c r="D17" s="192"/>
      <c r="E17" s="186"/>
      <c r="F17" s="120" t="s">
        <v>38</v>
      </c>
      <c r="G17" s="105" t="str">
        <f>INDEX(lst_csf_subcategory_descriptions,MATCH(F17,dv_csf_subcategory_id,0),0)</f>
        <v>Policy and regulations regarding the physical operating environment for organizational assets are met</v>
      </c>
      <c r="H17" s="151" t="str">
        <f t="array" ref="H17">_xlfn.SINGLE(INDEX(lst_indexmatch_csfid_cipid_relationship,MATCH(1,(lst_indexmatch_cipv5id=A16)*(lst_indexmatch_csf_subcatid=F17),0)))</f>
        <v>Compliance Related</v>
      </c>
      <c r="I17" s="152">
        <f t="array" ref="I17">INDEX(lst_indexmatch_csf_impl_levels,MATCH(1,(B17=lst_indexmatch_cipv5id)*(F17=lst_indexmatch_csf_subcatid),0))</f>
        <v>1</v>
      </c>
      <c r="J17" s="106" t="str">
        <f>VLOOKUP(I17,tbl_implementation_tier_description,2)</f>
        <v>Partial</v>
      </c>
    </row>
    <row r="18" spans="1:10">
      <c r="A18" s="108"/>
      <c r="B18" s="109"/>
      <c r="C18" s="108"/>
      <c r="D18" s="108"/>
      <c r="E18" s="108"/>
      <c r="F18" s="110"/>
      <c r="G18" s="111"/>
      <c r="H18" s="149"/>
      <c r="I18" s="155"/>
      <c r="J18" s="112"/>
    </row>
    <row r="19" spans="1:10">
      <c r="A19" s="197" t="s">
        <v>267</v>
      </c>
      <c r="B19" s="113" t="s">
        <v>267</v>
      </c>
      <c r="C19" s="187" t="str">
        <f>VLOOKUP(A19,tbl_cip_requirements,2)</f>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D19" s="190" t="str">
        <f>VLOOKUP(A19,tbl_cip_requirements,3)</f>
        <v>LOWER</v>
      </c>
      <c r="E19" s="186">
        <f>AVERAGE(I19:I51)</f>
        <v>1</v>
      </c>
      <c r="F19" s="120" t="s">
        <v>182</v>
      </c>
      <c r="G19" s="105" t="str">
        <f t="shared" ref="G19:G51" si="2">INDEX(lst_csf_subcategory_descriptions,MATCH(F19,dv_csf_subcategory_id,0),0)</f>
        <v>Detected events are analyzed to understand attack targets and methods</v>
      </c>
      <c r="H19" s="151" t="str">
        <f t="array" ref="H19">_xlfn.SINGLE(INDEX(lst_indexmatch_csfid_cipid_relationship,MATCH(1,(lst_indexmatch_cipv5id=A19)*(lst_indexmatch_csf_subcatid=F19),0)))</f>
        <v>Compliance Related</v>
      </c>
      <c r="I19" s="152">
        <f t="array" ref="I19">INDEX(lst_indexmatch_csf_impl_levels,MATCH(1,(B19=lst_indexmatch_cipv5id)*(F19=lst_indexmatch_csf_subcatid),0))</f>
        <v>1</v>
      </c>
      <c r="J19" s="106" t="str">
        <f t="shared" ref="J19:J51" si="3">VLOOKUP(I19,tbl_implementation_tier_description,2)</f>
        <v>Partial</v>
      </c>
    </row>
    <row r="20" spans="1:10">
      <c r="A20" s="197"/>
      <c r="B20" s="113" t="s">
        <v>267</v>
      </c>
      <c r="C20" s="187"/>
      <c r="D20" s="191"/>
      <c r="E20" s="186"/>
      <c r="F20" s="120" t="s">
        <v>185</v>
      </c>
      <c r="G20" s="105" t="str">
        <f t="shared" si="2"/>
        <v>Impact of events is determined</v>
      </c>
      <c r="H20" s="151" t="str">
        <f t="array" ref="H20">_xlfn.SINGLE(INDEX(lst_indexmatch_csfid_cipid_relationship,MATCH(1,(lst_indexmatch_cipv5id=A19)*(lst_indexmatch_csf_subcatid=F20),0)))</f>
        <v>Compliance Related</v>
      </c>
      <c r="I20" s="152">
        <f t="array" ref="I20">INDEX(lst_indexmatch_csf_impl_levels,MATCH(1,(B20=lst_indexmatch_cipv5id)*(F20=lst_indexmatch_csf_subcatid),0))</f>
        <v>1</v>
      </c>
      <c r="J20" s="106" t="str">
        <f t="shared" si="3"/>
        <v>Partial</v>
      </c>
    </row>
    <row r="21" spans="1:10" ht="28.8">
      <c r="A21" s="197"/>
      <c r="B21" s="113" t="s">
        <v>267</v>
      </c>
      <c r="C21" s="187"/>
      <c r="D21" s="191"/>
      <c r="E21" s="186"/>
      <c r="F21" s="120" t="s">
        <v>192</v>
      </c>
      <c r="G21" s="105" t="str">
        <f t="shared" si="2"/>
        <v>The physical environment is monitored to detect potential cybersecurity events</v>
      </c>
      <c r="H21" s="151" t="str">
        <f t="array" ref="H21">_xlfn.SINGLE(INDEX(lst_indexmatch_csfid_cipid_relationship,MATCH(1,(lst_indexmatch_cipv5id=A19)*(lst_indexmatch_csf_subcatid=F21),0)))</f>
        <v>Compliance Related</v>
      </c>
      <c r="I21" s="152">
        <f t="array" ref="I21">INDEX(lst_indexmatch_csf_impl_levels,MATCH(1,(B21=lst_indexmatch_cipv5id)*(F21=lst_indexmatch_csf_subcatid),0))</f>
        <v>1</v>
      </c>
      <c r="J21" s="106" t="str">
        <f t="shared" si="3"/>
        <v>Partial</v>
      </c>
    </row>
    <row r="22" spans="1:10">
      <c r="A22" s="197"/>
      <c r="B22" s="113" t="s">
        <v>267</v>
      </c>
      <c r="C22" s="187"/>
      <c r="D22" s="191"/>
      <c r="E22" s="186"/>
      <c r="F22" s="120" t="s">
        <v>196</v>
      </c>
      <c r="G22" s="105" t="str">
        <f t="shared" si="2"/>
        <v>Malicious code is detected</v>
      </c>
      <c r="H22" s="151" t="str">
        <f t="array" ref="H22">_xlfn.SINGLE(INDEX(lst_indexmatch_csfid_cipid_relationship,MATCH(1,(lst_indexmatch_cipv5id=A19)*(lst_indexmatch_csf_subcatid=F22),0)))</f>
        <v>Compliance Related</v>
      </c>
      <c r="I22" s="152">
        <f t="array" ref="I22">INDEX(lst_indexmatch_csf_impl_levels,MATCH(1,(B22=lst_indexmatch_cipv5id)*(F22=lst_indexmatch_csf_subcatid),0))</f>
        <v>1</v>
      </c>
      <c r="J22" s="106" t="str">
        <f t="shared" si="3"/>
        <v>Partial</v>
      </c>
    </row>
    <row r="23" spans="1:10">
      <c r="A23" s="197"/>
      <c r="B23" s="113" t="s">
        <v>267</v>
      </c>
      <c r="C23" s="187"/>
      <c r="D23" s="191"/>
      <c r="E23" s="186"/>
      <c r="F23" s="120" t="s">
        <v>198</v>
      </c>
      <c r="G23" s="105" t="str">
        <f t="shared" si="2"/>
        <v>Unauthorized mobile code is detected</v>
      </c>
      <c r="H23" s="151" t="str">
        <f t="array" ref="H23">_xlfn.SINGLE(INDEX(lst_indexmatch_csfid_cipid_relationship,MATCH(1,(lst_indexmatch_cipv5id=A19)*(lst_indexmatch_csf_subcatid=F23),0)))</f>
        <v>Cybersecurity Related</v>
      </c>
      <c r="I23" s="152">
        <f t="array" ref="I23">INDEX(lst_indexmatch_csf_impl_levels,MATCH(1,(B23=lst_indexmatch_cipv5id)*(F23=lst_indexmatch_csf_subcatid),0))</f>
        <v>1</v>
      </c>
      <c r="J23" s="106" t="str">
        <f t="shared" si="3"/>
        <v>Partial</v>
      </c>
    </row>
    <row r="24" spans="1:10" ht="28.8">
      <c r="A24" s="197"/>
      <c r="B24" s="113" t="s">
        <v>267</v>
      </c>
      <c r="C24" s="187"/>
      <c r="D24" s="191"/>
      <c r="E24" s="186"/>
      <c r="F24" s="120" t="s">
        <v>202</v>
      </c>
      <c r="G24" s="105" t="str">
        <f t="shared" si="2"/>
        <v>Monitoring for unauthorized personnel, connections, devices, and software is performed</v>
      </c>
      <c r="H24" s="151" t="str">
        <f t="array" ref="H24">_xlfn.SINGLE(INDEX(lst_indexmatch_csfid_cipid_relationship,MATCH(1,(lst_indexmatch_cipv5id=A19)*(lst_indexmatch_csf_subcatid=F24),0)))</f>
        <v>Compliance Related</v>
      </c>
      <c r="I24" s="152">
        <f t="array" ref="I24">INDEX(lst_indexmatch_csf_impl_levels,MATCH(1,(B24=lst_indexmatch_cipv5id)*(F24=lst_indexmatch_csf_subcatid),0))</f>
        <v>1</v>
      </c>
      <c r="J24" s="106" t="str">
        <f t="shared" si="3"/>
        <v>Partial</v>
      </c>
    </row>
    <row r="25" spans="1:10" ht="28.8">
      <c r="A25" s="197"/>
      <c r="B25" s="113" t="s">
        <v>267</v>
      </c>
      <c r="C25" s="187"/>
      <c r="D25" s="191"/>
      <c r="E25" s="186"/>
      <c r="F25" s="120" t="s">
        <v>206</v>
      </c>
      <c r="G25" s="105" t="str">
        <f t="shared" si="2"/>
        <v>Roles and responsibilities for detection are well defined to ensure accountability</v>
      </c>
      <c r="H25" s="151" t="str">
        <f t="array" ref="H25">_xlfn.SINGLE(INDEX(lst_indexmatch_csfid_cipid_relationship,MATCH(1,(lst_indexmatch_cipv5id=A19)*(lst_indexmatch_csf_subcatid=F25),0)))</f>
        <v>Cybersecurity Related</v>
      </c>
      <c r="I25" s="152">
        <f t="array" ref="I25">INDEX(lst_indexmatch_csf_impl_levels,MATCH(1,(B25=lst_indexmatch_cipv5id)*(F25=lst_indexmatch_csf_subcatid),0))</f>
        <v>1</v>
      </c>
      <c r="J25" s="106" t="str">
        <f t="shared" si="3"/>
        <v>Partial</v>
      </c>
    </row>
    <row r="26" spans="1:10">
      <c r="A26" s="197"/>
      <c r="B26" s="113" t="s">
        <v>267</v>
      </c>
      <c r="C26" s="187"/>
      <c r="D26" s="191"/>
      <c r="E26" s="186"/>
      <c r="F26" s="120" t="s">
        <v>209</v>
      </c>
      <c r="G26" s="105" t="str">
        <f t="shared" si="2"/>
        <v>Detection activities comply with all applicable requirements</v>
      </c>
      <c r="H26" s="151" t="str">
        <f t="array" ref="H26">_xlfn.SINGLE(INDEX(lst_indexmatch_csfid_cipid_relationship,MATCH(1,(lst_indexmatch_cipv5id=A19)*(lst_indexmatch_csf_subcatid=F26),0)))</f>
        <v>Compliance Related</v>
      </c>
      <c r="I26" s="152">
        <f t="array" ref="I26">INDEX(lst_indexmatch_csf_impl_levels,MATCH(1,(B26=lst_indexmatch_cipv5id)*(F26=lst_indexmatch_csf_subcatid),0))</f>
        <v>1</v>
      </c>
      <c r="J26" s="106" t="str">
        <f t="shared" si="3"/>
        <v>Partial</v>
      </c>
    </row>
    <row r="27" spans="1:10">
      <c r="A27" s="197"/>
      <c r="B27" s="113" t="s">
        <v>267</v>
      </c>
      <c r="C27" s="187"/>
      <c r="D27" s="191"/>
      <c r="E27" s="186"/>
      <c r="F27" s="120" t="s">
        <v>211</v>
      </c>
      <c r="G27" s="105" t="str">
        <f t="shared" si="2"/>
        <v>Detection processes are tested</v>
      </c>
      <c r="H27" s="151" t="str">
        <f t="array" ref="H27">_xlfn.SINGLE(INDEX(lst_indexmatch_csfid_cipid_relationship,MATCH(1,(lst_indexmatch_cipv5id=A19)*(lst_indexmatch_csf_subcatid=F27),0)))</f>
        <v>Compliance Related</v>
      </c>
      <c r="I27" s="152">
        <f t="array" ref="I27">INDEX(lst_indexmatch_csf_impl_levels,MATCH(1,(B27=lst_indexmatch_cipv5id)*(F27=lst_indexmatch_csf_subcatid),0))</f>
        <v>1</v>
      </c>
      <c r="J27" s="106" t="str">
        <f t="shared" si="3"/>
        <v>Partial</v>
      </c>
    </row>
    <row r="28" spans="1:10">
      <c r="A28" s="197"/>
      <c r="B28" s="113" t="s">
        <v>267</v>
      </c>
      <c r="C28" s="187"/>
      <c r="D28" s="191"/>
      <c r="E28" s="186"/>
      <c r="F28" s="120" t="s">
        <v>213</v>
      </c>
      <c r="G28" s="105" t="str">
        <f t="shared" si="2"/>
        <v>Event detection information is communicated</v>
      </c>
      <c r="H28" s="151" t="str">
        <f t="array" ref="H28">_xlfn.SINGLE(INDEX(lst_indexmatch_csfid_cipid_relationship,MATCH(1,(lst_indexmatch_cipv5id=A19)*(lst_indexmatch_csf_subcatid=F28),0)))</f>
        <v>Compliance Related</v>
      </c>
      <c r="I28" s="152">
        <f t="array" ref="I28">INDEX(lst_indexmatch_csf_impl_levels,MATCH(1,(B28=lst_indexmatch_cipv5id)*(F28=lst_indexmatch_csf_subcatid),0))</f>
        <v>1</v>
      </c>
      <c r="J28" s="106" t="str">
        <f t="shared" si="3"/>
        <v>Partial</v>
      </c>
    </row>
    <row r="29" spans="1:10">
      <c r="A29" s="197"/>
      <c r="B29" s="113" t="s">
        <v>267</v>
      </c>
      <c r="C29" s="187"/>
      <c r="D29" s="191"/>
      <c r="E29" s="186"/>
      <c r="F29" s="120" t="s">
        <v>215</v>
      </c>
      <c r="G29" s="105" t="str">
        <f t="shared" si="2"/>
        <v>Detection processes are continuously improved</v>
      </c>
      <c r="H29" s="151" t="str">
        <f t="array" ref="H29">_xlfn.SINGLE(INDEX(lst_indexmatch_csfid_cipid_relationship,MATCH(1,(lst_indexmatch_cipv5id=A19)*(lst_indexmatch_csf_subcatid=F29),0)))</f>
        <v>Compliance Related</v>
      </c>
      <c r="I29" s="152">
        <f t="array" ref="I29">INDEX(lst_indexmatch_csf_impl_levels,MATCH(1,(B29=lst_indexmatch_cipv5id)*(F29=lst_indexmatch_csf_subcatid),0))</f>
        <v>1</v>
      </c>
      <c r="J29" s="106" t="str">
        <f t="shared" si="3"/>
        <v>Partial</v>
      </c>
    </row>
    <row r="30" spans="1:10">
      <c r="A30" s="197"/>
      <c r="B30" s="113" t="s">
        <v>267</v>
      </c>
      <c r="C30" s="187"/>
      <c r="D30" s="191"/>
      <c r="E30" s="186"/>
      <c r="F30" s="120" t="s">
        <v>97</v>
      </c>
      <c r="G30" s="105" t="str">
        <f t="shared" si="2"/>
        <v>Organizational information security policy is established and communicated</v>
      </c>
      <c r="H30" s="151" t="str">
        <f t="array" ref="H30">_xlfn.SINGLE(INDEX(lst_indexmatch_csfid_cipid_relationship,MATCH(1,(lst_indexmatch_cipv5id=A19)*(lst_indexmatch_csf_subcatid=F30),0)))</f>
        <v>Compliance Related</v>
      </c>
      <c r="I30" s="152">
        <f t="array" ref="I30">INDEX(lst_indexmatch_csf_impl_levels,MATCH(1,(B30=lst_indexmatch_cipv5id)*(F30=lst_indexmatch_csf_subcatid),0))</f>
        <v>1</v>
      </c>
      <c r="J30" s="106" t="str">
        <f t="shared" si="3"/>
        <v>Partial</v>
      </c>
    </row>
    <row r="31" spans="1:10" ht="28.8">
      <c r="A31" s="197"/>
      <c r="B31" s="113" t="s">
        <v>267</v>
      </c>
      <c r="C31" s="187"/>
      <c r="D31" s="191"/>
      <c r="E31" s="186"/>
      <c r="F31" s="120" t="s">
        <v>24</v>
      </c>
      <c r="G31" s="105" t="str">
        <f t="shared" si="2"/>
        <v>Identities and credentials are issued, managed, verified, revoked, and audited for authorized devices, users and processes</v>
      </c>
      <c r="H31" s="151" t="str">
        <f t="array" ref="H31">_xlfn.SINGLE(INDEX(lst_indexmatch_csfid_cipid_relationship,MATCH(1,(lst_indexmatch_cipv5id=A19)*(lst_indexmatch_csf_subcatid=F31),0)))</f>
        <v>Cybersecurity Related</v>
      </c>
      <c r="I31" s="152">
        <f t="array" ref="I31">INDEX(lst_indexmatch_csf_impl_levels,MATCH(1,(B31=lst_indexmatch_cipv5id)*(F31=lst_indexmatch_csf_subcatid),0))</f>
        <v>1</v>
      </c>
      <c r="J31" s="106" t="str">
        <f t="shared" si="3"/>
        <v>Partial</v>
      </c>
    </row>
    <row r="32" spans="1:10">
      <c r="A32" s="197"/>
      <c r="B32" s="113" t="s">
        <v>267</v>
      </c>
      <c r="C32" s="187"/>
      <c r="D32" s="191"/>
      <c r="E32" s="186"/>
      <c r="F32" s="120" t="s">
        <v>25</v>
      </c>
      <c r="G32" s="105" t="str">
        <f t="shared" si="2"/>
        <v>Physical access to assets is managed and protected</v>
      </c>
      <c r="H32" s="151" t="str">
        <f t="array" ref="H32">_xlfn.SINGLE(INDEX(lst_indexmatch_csfid_cipid_relationship,MATCH(1,(lst_indexmatch_cipv5id=A19)*(lst_indexmatch_csf_subcatid=F32),0)))</f>
        <v>Compliance Related</v>
      </c>
      <c r="I32" s="152">
        <f t="array" ref="I32">INDEX(lst_indexmatch_csf_impl_levels,MATCH(1,(B32=lst_indexmatch_cipv5id)*(F32=lst_indexmatch_csf_subcatid),0))</f>
        <v>1</v>
      </c>
      <c r="J32" s="106" t="str">
        <f t="shared" si="3"/>
        <v>Partial</v>
      </c>
    </row>
    <row r="33" spans="1:10">
      <c r="A33" s="197"/>
      <c r="B33" s="113" t="s">
        <v>267</v>
      </c>
      <c r="C33" s="187"/>
      <c r="D33" s="191"/>
      <c r="E33" s="186"/>
      <c r="F33" s="120" t="s">
        <v>26</v>
      </c>
      <c r="G33" s="105" t="str">
        <f t="shared" si="2"/>
        <v>Remote access is managed</v>
      </c>
      <c r="H33" s="151" t="str">
        <f t="array" ref="H33">_xlfn.SINGLE(INDEX(lst_indexmatch_csfid_cipid_relationship,MATCH(1,(lst_indexmatch_cipv5id=A19)*(lst_indexmatch_csf_subcatid=F33),0)))</f>
        <v>Cybersecurity Related</v>
      </c>
      <c r="I33" s="152">
        <f t="array" ref="I33">INDEX(lst_indexmatch_csf_impl_levels,MATCH(1,(B33=lst_indexmatch_cipv5id)*(F33=lst_indexmatch_csf_subcatid),0))</f>
        <v>1</v>
      </c>
      <c r="J33" s="106" t="str">
        <f t="shared" si="3"/>
        <v>Partial</v>
      </c>
    </row>
    <row r="34" spans="1:10">
      <c r="A34" s="197"/>
      <c r="B34" s="113" t="s">
        <v>267</v>
      </c>
      <c r="C34" s="187"/>
      <c r="D34" s="191"/>
      <c r="E34" s="186"/>
      <c r="F34" s="120" t="s">
        <v>29</v>
      </c>
      <c r="G34" s="105" t="str">
        <f t="shared" si="2"/>
        <v xml:space="preserve">All users are informed and trained </v>
      </c>
      <c r="H34" s="151" t="str">
        <f t="array" ref="H34">_xlfn.SINGLE(INDEX(lst_indexmatch_csfid_cipid_relationship,MATCH(1,(lst_indexmatch_cipv5id=A19)*(lst_indexmatch_csf_subcatid=F34),0)))</f>
        <v>Cybersecurity Related</v>
      </c>
      <c r="I34" s="152">
        <f t="array" ref="I34">INDEX(lst_indexmatch_csf_impl_levels,MATCH(1,(B34=lst_indexmatch_cipv5id)*(F34=lst_indexmatch_csf_subcatid),0))</f>
        <v>1</v>
      </c>
      <c r="J34" s="106" t="str">
        <f t="shared" si="3"/>
        <v>Partial</v>
      </c>
    </row>
    <row r="35" spans="1:10">
      <c r="A35" s="197"/>
      <c r="B35" s="113" t="s">
        <v>267</v>
      </c>
      <c r="C35" s="187"/>
      <c r="D35" s="191"/>
      <c r="E35" s="186"/>
      <c r="F35" s="120" t="s">
        <v>30</v>
      </c>
      <c r="G35" s="105" t="str">
        <f t="shared" si="2"/>
        <v xml:space="preserve">Privileged users understand roles &amp; responsibilities </v>
      </c>
      <c r="H35" s="151" t="str">
        <f t="array" ref="H35">_xlfn.SINGLE(INDEX(lst_indexmatch_csfid_cipid_relationship,MATCH(1,(lst_indexmatch_cipv5id=A19)*(lst_indexmatch_csf_subcatid=F35),0)))</f>
        <v>Cybersecurity Related</v>
      </c>
      <c r="I35" s="152">
        <f t="array" ref="I35">INDEX(lst_indexmatch_csf_impl_levels,MATCH(1,(B35=lst_indexmatch_cipv5id)*(F35=lst_indexmatch_csf_subcatid),0))</f>
        <v>1</v>
      </c>
      <c r="J35" s="106" t="str">
        <f t="shared" si="3"/>
        <v>Partial</v>
      </c>
    </row>
    <row r="36" spans="1:10" ht="28.8">
      <c r="A36" s="197"/>
      <c r="B36" s="113" t="s">
        <v>267</v>
      </c>
      <c r="C36" s="187"/>
      <c r="D36" s="191"/>
      <c r="E36" s="186"/>
      <c r="F36" s="120" t="s">
        <v>31</v>
      </c>
      <c r="G36" s="105" t="str">
        <f t="shared" si="2"/>
        <v xml:space="preserve">Third-party stakeholders (e.g., suppliers, customers, partners) understand roles &amp; responsibilities </v>
      </c>
      <c r="H36" s="151" t="str">
        <f t="array" ref="H36">_xlfn.SINGLE(INDEX(lst_indexmatch_csfid_cipid_relationship,MATCH(1,(lst_indexmatch_cipv5id=A19)*(lst_indexmatch_csf_subcatid=F36),0)))</f>
        <v>Cybersecurity Related</v>
      </c>
      <c r="I36" s="152">
        <f t="array" ref="I36">INDEX(lst_indexmatch_csf_impl_levels,MATCH(1,(B36=lst_indexmatch_cipv5id)*(F36=lst_indexmatch_csf_subcatid),0))</f>
        <v>1</v>
      </c>
      <c r="J36" s="106" t="str">
        <f t="shared" si="3"/>
        <v>Partial</v>
      </c>
    </row>
    <row r="37" spans="1:10">
      <c r="A37" s="197"/>
      <c r="B37" s="113" t="s">
        <v>267</v>
      </c>
      <c r="C37" s="187"/>
      <c r="D37" s="191"/>
      <c r="E37" s="186"/>
      <c r="F37" s="120" t="s">
        <v>32</v>
      </c>
      <c r="G37" s="105" t="str">
        <f t="shared" si="2"/>
        <v>Senior executives understand their roles &amp; responsibilities</v>
      </c>
      <c r="H37" s="151" t="str">
        <f t="array" ref="H37">_xlfn.SINGLE(INDEX(lst_indexmatch_csfid_cipid_relationship,MATCH(1,(lst_indexmatch_cipv5id=A19)*(lst_indexmatch_csf_subcatid=F37),0)))</f>
        <v>Cybersecurity Related</v>
      </c>
      <c r="I37" s="152">
        <f t="array" ref="I37">INDEX(lst_indexmatch_csf_impl_levels,MATCH(1,(B37=lst_indexmatch_cipv5id)*(F37=lst_indexmatch_csf_subcatid),0))</f>
        <v>1</v>
      </c>
      <c r="J37" s="106" t="str">
        <f t="shared" si="3"/>
        <v>Partial</v>
      </c>
    </row>
    <row r="38" spans="1:10" ht="28.8">
      <c r="A38" s="197"/>
      <c r="B38" s="113" t="s">
        <v>267</v>
      </c>
      <c r="C38" s="187"/>
      <c r="D38" s="191"/>
      <c r="E38" s="186"/>
      <c r="F38" s="120" t="s">
        <v>33</v>
      </c>
      <c r="G38" s="105" t="str">
        <f t="shared" si="2"/>
        <v>Physical and cybersecurity personnel understand their roles and responsibilities</v>
      </c>
      <c r="H38" s="151" t="str">
        <f t="array" ref="H38">_xlfn.SINGLE(INDEX(lst_indexmatch_csfid_cipid_relationship,MATCH(1,(lst_indexmatch_cipv5id=A19)*(lst_indexmatch_csf_subcatid=F38),0)))</f>
        <v>Cybersecurity Related</v>
      </c>
      <c r="I38" s="152">
        <f t="array" ref="I38">INDEX(lst_indexmatch_csf_impl_levels,MATCH(1,(B38=lst_indexmatch_cipv5id)*(F38=lst_indexmatch_csf_subcatid),0))</f>
        <v>1</v>
      </c>
      <c r="J38" s="106" t="str">
        <f t="shared" si="3"/>
        <v>Partial</v>
      </c>
    </row>
    <row r="39" spans="1:10">
      <c r="A39" s="197"/>
      <c r="B39" s="113" t="s">
        <v>267</v>
      </c>
      <c r="C39" s="187"/>
      <c r="D39" s="191"/>
      <c r="E39" s="186"/>
      <c r="F39" s="120" t="s">
        <v>143</v>
      </c>
      <c r="G39" s="105" t="str">
        <f t="shared" si="2"/>
        <v>Data-in-transit is protected</v>
      </c>
      <c r="H39" s="151" t="str">
        <f t="array" ref="H39">_xlfn.SINGLE(INDEX(lst_indexmatch_csfid_cipid_relationship,MATCH(1,(lst_indexmatch_cipv5id=A19)*(lst_indexmatch_csf_subcatid=F39),0)))</f>
        <v>Cybersecurity Related</v>
      </c>
      <c r="I39" s="152">
        <f t="array" ref="I39">INDEX(lst_indexmatch_csf_impl_levels,MATCH(1,(B39=lst_indexmatch_cipv5id)*(F39=lst_indexmatch_csf_subcatid),0))</f>
        <v>1</v>
      </c>
      <c r="J39" s="106" t="str">
        <f t="shared" si="3"/>
        <v>Partial</v>
      </c>
    </row>
    <row r="40" spans="1:10" ht="43.5" customHeight="1">
      <c r="A40" s="197"/>
      <c r="B40" s="113" t="s">
        <v>267</v>
      </c>
      <c r="C40" s="187"/>
      <c r="D40" s="191"/>
      <c r="E40" s="186"/>
      <c r="F40" s="120" t="s">
        <v>41</v>
      </c>
      <c r="G40" s="105" t="str">
        <f t="shared" si="2"/>
        <v>Response plans (Incident Response and Business Continuity) and recovery plans (Incident Recovery and Disaster Recovery) are in place and managed</v>
      </c>
      <c r="H40" s="151" t="str">
        <f t="array" ref="H40">_xlfn.SINGLE(INDEX(lst_indexmatch_csfid_cipid_relationship,MATCH(1,(lst_indexmatch_cipv5id=A19)*(lst_indexmatch_csf_subcatid=F40),0)))</f>
        <v>Compliance Related</v>
      </c>
      <c r="I40" s="152">
        <f t="array" ref="I40">INDEX(lst_indexmatch_csf_impl_levels,MATCH(1,(B40=lst_indexmatch_cipv5id)*(F40=lst_indexmatch_csf_subcatid),0))</f>
        <v>1</v>
      </c>
      <c r="J40" s="106" t="str">
        <f t="shared" si="3"/>
        <v>Partial</v>
      </c>
    </row>
    <row r="41" spans="1:10">
      <c r="A41" s="197"/>
      <c r="B41" s="113" t="s">
        <v>267</v>
      </c>
      <c r="C41" s="187"/>
      <c r="D41" s="191"/>
      <c r="E41" s="186"/>
      <c r="F41" s="120" t="s">
        <v>46</v>
      </c>
      <c r="G41" s="105" t="str">
        <f t="shared" si="2"/>
        <v>Removable media is protected and its use restricted according to policy</v>
      </c>
      <c r="H41" s="151" t="str">
        <f t="array" ref="H41">_xlfn.SINGLE(INDEX(lst_indexmatch_csfid_cipid_relationship,MATCH(1,(lst_indexmatch_cipv5id=A19)*(lst_indexmatch_csf_subcatid=F41),0)))</f>
        <v>Compliance Related</v>
      </c>
      <c r="I41" s="152">
        <f t="array" ref="I41">INDEX(lst_indexmatch_csf_impl_levels,MATCH(1,(B41=lst_indexmatch_cipv5id)*(F41=lst_indexmatch_csf_subcatid),0))</f>
        <v>1</v>
      </c>
      <c r="J41" s="106" t="str">
        <f t="shared" si="3"/>
        <v>Partial</v>
      </c>
    </row>
    <row r="42" spans="1:10">
      <c r="A42" s="197"/>
      <c r="B42" s="113" t="s">
        <v>267</v>
      </c>
      <c r="C42" s="187"/>
      <c r="D42" s="191"/>
      <c r="E42" s="186"/>
      <c r="F42" s="120" t="s">
        <v>231</v>
      </c>
      <c r="G42" s="105" t="str">
        <f t="shared" si="2"/>
        <v>Notifications from detection systems are investigated </v>
      </c>
      <c r="H42" s="151" t="str">
        <f t="array" ref="H42">_xlfn.SINGLE(INDEX(lst_indexmatch_csfid_cipid_relationship,MATCH(1,(lst_indexmatch_cipv5id=A19)*(lst_indexmatch_csf_subcatid=F42),0)))</f>
        <v>Compliance Related</v>
      </c>
      <c r="I42" s="152">
        <f t="array" ref="I42">INDEX(lst_indexmatch_csf_impl_levels,MATCH(1,(B42=lst_indexmatch_cipv5id)*(F42=lst_indexmatch_csf_subcatid),0))</f>
        <v>1</v>
      </c>
      <c r="J42" s="106" t="str">
        <f t="shared" si="3"/>
        <v>Partial</v>
      </c>
    </row>
    <row r="43" spans="1:10">
      <c r="A43" s="197"/>
      <c r="B43" s="113" t="s">
        <v>267</v>
      </c>
      <c r="C43" s="187"/>
      <c r="D43" s="191"/>
      <c r="E43" s="186"/>
      <c r="F43" s="120" t="s">
        <v>236</v>
      </c>
      <c r="G43" s="105" t="str">
        <f t="shared" si="2"/>
        <v>Forensics are performed</v>
      </c>
      <c r="H43" s="151" t="str">
        <f t="array" ref="H43">_xlfn.SINGLE(INDEX(lst_indexmatch_csfid_cipid_relationship,MATCH(1,(lst_indexmatch_cipv5id=A19)*(lst_indexmatch_csf_subcatid=F43),0)))</f>
        <v>Cybersecurity Related</v>
      </c>
      <c r="I43" s="152">
        <f t="array" ref="I43">INDEX(lst_indexmatch_csf_impl_levels,MATCH(1,(B43=lst_indexmatch_cipv5id)*(F43=lst_indexmatch_csf_subcatid),0))</f>
        <v>1</v>
      </c>
      <c r="J43" s="106" t="str">
        <f t="shared" si="3"/>
        <v>Partial</v>
      </c>
    </row>
    <row r="44" spans="1:10">
      <c r="A44" s="197"/>
      <c r="B44" s="113" t="s">
        <v>267</v>
      </c>
      <c r="C44" s="187"/>
      <c r="D44" s="191"/>
      <c r="E44" s="186"/>
      <c r="F44" s="120" t="s">
        <v>238</v>
      </c>
      <c r="G44" s="105" t="str">
        <f t="shared" si="2"/>
        <v>Incidents are categorized consistent with response plans</v>
      </c>
      <c r="H44" s="151" t="str">
        <f t="array" ref="H44">_xlfn.SINGLE(INDEX(lst_indexmatch_csfid_cipid_relationship,MATCH(1,(lst_indexmatch_cipv5id=A19)*(lst_indexmatch_csf_subcatid=F44),0)))</f>
        <v>Compliance Related</v>
      </c>
      <c r="I44" s="152">
        <f t="array" ref="I44">INDEX(lst_indexmatch_csf_impl_levels,MATCH(1,(B44=lst_indexmatch_cipv5id)*(F44=lst_indexmatch_csf_subcatid),0))</f>
        <v>1</v>
      </c>
      <c r="J44" s="106" t="str">
        <f t="shared" si="3"/>
        <v>Partial</v>
      </c>
    </row>
    <row r="45" spans="1:10">
      <c r="A45" s="197"/>
      <c r="B45" s="113" t="s">
        <v>267</v>
      </c>
      <c r="C45" s="187"/>
      <c r="D45" s="191"/>
      <c r="E45" s="186"/>
      <c r="F45" s="120" t="s">
        <v>223</v>
      </c>
      <c r="G45" s="105" t="str">
        <f t="shared" si="2"/>
        <v>Incidents are reported consistent with established criteria</v>
      </c>
      <c r="H45" s="151" t="str">
        <f t="array" ref="H45">_xlfn.SINGLE(INDEX(lst_indexmatch_csfid_cipid_relationship,MATCH(1,(lst_indexmatch_cipv5id=A19)*(lst_indexmatch_csf_subcatid=F45),0)))</f>
        <v>Compliance Related</v>
      </c>
      <c r="I45" s="152">
        <f t="array" ref="I45">INDEX(lst_indexmatch_csf_impl_levels,MATCH(1,(B45=lst_indexmatch_cipv5id)*(F45=lst_indexmatch_csf_subcatid),0))</f>
        <v>1</v>
      </c>
      <c r="J45" s="106" t="str">
        <f t="shared" si="3"/>
        <v>Partial</v>
      </c>
    </row>
    <row r="46" spans="1:10">
      <c r="A46" s="197"/>
      <c r="B46" s="113" t="s">
        <v>267</v>
      </c>
      <c r="C46" s="187"/>
      <c r="D46" s="191"/>
      <c r="E46" s="186"/>
      <c r="F46" s="120" t="s">
        <v>225</v>
      </c>
      <c r="G46" s="105" t="str">
        <f t="shared" si="2"/>
        <v>Information is shared consistent with response plans</v>
      </c>
      <c r="H46" s="151" t="str">
        <f t="array" ref="H46">_xlfn.SINGLE(INDEX(lst_indexmatch_csfid_cipid_relationship,MATCH(1,(lst_indexmatch_cipv5id=A19)*(lst_indexmatch_csf_subcatid=F46),0)))</f>
        <v>Compliance Related</v>
      </c>
      <c r="I46" s="152">
        <f t="array" ref="I46">INDEX(lst_indexmatch_csf_impl_levels,MATCH(1,(B46=lst_indexmatch_cipv5id)*(F46=lst_indexmatch_csf_subcatid),0))</f>
        <v>1</v>
      </c>
      <c r="J46" s="106" t="str">
        <f t="shared" si="3"/>
        <v>Partial</v>
      </c>
    </row>
    <row r="47" spans="1:10">
      <c r="A47" s="197"/>
      <c r="B47" s="113" t="s">
        <v>267</v>
      </c>
      <c r="C47" s="187"/>
      <c r="D47" s="191"/>
      <c r="E47" s="186"/>
      <c r="F47" s="120" t="s">
        <v>227</v>
      </c>
      <c r="G47" s="105" t="str">
        <f t="shared" si="2"/>
        <v>Coordination with stakeholders occurs consistent with response plans</v>
      </c>
      <c r="H47" s="151" t="str">
        <f t="array" ref="H47">_xlfn.SINGLE(INDEX(lst_indexmatch_csfid_cipid_relationship,MATCH(1,(lst_indexmatch_cipv5id=A19)*(lst_indexmatch_csf_subcatid=F47),0)))</f>
        <v>Compliance Related</v>
      </c>
      <c r="I47" s="152">
        <f t="array" ref="I47">INDEX(lst_indexmatch_csf_impl_levels,MATCH(1,(B47=lst_indexmatch_cipv5id)*(F47=lst_indexmatch_csf_subcatid),0))</f>
        <v>1</v>
      </c>
      <c r="J47" s="106" t="str">
        <f t="shared" si="3"/>
        <v>Partial</v>
      </c>
    </row>
    <row r="48" spans="1:10">
      <c r="A48" s="197"/>
      <c r="B48" s="113" t="s">
        <v>267</v>
      </c>
      <c r="C48" s="187"/>
      <c r="D48" s="191"/>
      <c r="E48" s="186"/>
      <c r="F48" s="120" t="s">
        <v>52</v>
      </c>
      <c r="G48" s="105" t="str">
        <f t="shared" si="2"/>
        <v>Response plans incorporate lessons learned</v>
      </c>
      <c r="H48" s="151" t="str">
        <f t="array" ref="H48">_xlfn.SINGLE(INDEX(lst_indexmatch_csfid_cipid_relationship,MATCH(1,(lst_indexmatch_cipv5id=A19)*(lst_indexmatch_csf_subcatid=F48),0)))</f>
        <v>Compliance Related</v>
      </c>
      <c r="I48" s="152">
        <f t="array" ref="I48">INDEX(lst_indexmatch_csf_impl_levels,MATCH(1,(B48=lst_indexmatch_cipv5id)*(F48=lst_indexmatch_csf_subcatid),0))</f>
        <v>1</v>
      </c>
      <c r="J48" s="106" t="str">
        <f t="shared" si="3"/>
        <v>Partial</v>
      </c>
    </row>
    <row r="49" spans="1:10">
      <c r="A49" s="197"/>
      <c r="B49" s="113" t="s">
        <v>267</v>
      </c>
      <c r="C49" s="187"/>
      <c r="D49" s="191"/>
      <c r="E49" s="186"/>
      <c r="F49" s="120" t="s">
        <v>53</v>
      </c>
      <c r="G49" s="105" t="str">
        <f t="shared" si="2"/>
        <v>Response strategies are updated</v>
      </c>
      <c r="H49" s="151" t="str">
        <f t="array" ref="H49">_xlfn.SINGLE(INDEX(lst_indexmatch_csfid_cipid_relationship,MATCH(1,(lst_indexmatch_cipv5id=A19)*(lst_indexmatch_csf_subcatid=F49),0)))</f>
        <v>Compliance Related</v>
      </c>
      <c r="I49" s="152">
        <f t="array" ref="I49">INDEX(lst_indexmatch_csf_impl_levels,MATCH(1,(B49=lst_indexmatch_cipv5id)*(F49=lst_indexmatch_csf_subcatid),0))</f>
        <v>1</v>
      </c>
      <c r="J49" s="106" t="str">
        <f t="shared" si="3"/>
        <v>Partial</v>
      </c>
    </row>
    <row r="50" spans="1:10">
      <c r="A50" s="197"/>
      <c r="B50" s="113" t="s">
        <v>267</v>
      </c>
      <c r="C50" s="187"/>
      <c r="D50" s="191"/>
      <c r="E50" s="186"/>
      <c r="F50" s="120" t="s">
        <v>241</v>
      </c>
      <c r="G50" s="105" t="str">
        <f t="shared" si="2"/>
        <v>Incidents are contained</v>
      </c>
      <c r="H50" s="151" t="str">
        <f t="array" ref="H50">_xlfn.SINGLE(INDEX(lst_indexmatch_csfid_cipid_relationship,MATCH(1,(lst_indexmatch_cipv5id=A19)*(lst_indexmatch_csf_subcatid=F50),0)))</f>
        <v>Compliance Related</v>
      </c>
      <c r="I50" s="152">
        <f t="array" ref="I50">INDEX(lst_indexmatch_csf_impl_levels,MATCH(1,(B50=lst_indexmatch_cipv5id)*(F50=lst_indexmatch_csf_subcatid),0))</f>
        <v>1</v>
      </c>
      <c r="J50" s="106" t="str">
        <f t="shared" si="3"/>
        <v>Partial</v>
      </c>
    </row>
    <row r="51" spans="1:10">
      <c r="A51" s="197"/>
      <c r="B51" s="113" t="s">
        <v>267</v>
      </c>
      <c r="C51" s="187"/>
      <c r="D51" s="192"/>
      <c r="E51" s="186"/>
      <c r="F51" s="120" t="s">
        <v>244</v>
      </c>
      <c r="G51" s="105" t="str">
        <f t="shared" si="2"/>
        <v>Incidents are mitigated</v>
      </c>
      <c r="H51" s="151" t="str">
        <f t="array" ref="H51">_xlfn.SINGLE(INDEX(lst_indexmatch_csfid_cipid_relationship,MATCH(1,(lst_indexmatch_cipv5id=A19)*(lst_indexmatch_csf_subcatid=F51),0)))</f>
        <v>Compliance Related</v>
      </c>
      <c r="I51" s="152">
        <f t="array" ref="I51">INDEX(lst_indexmatch_csf_impl_levels,MATCH(1,(B51=lst_indexmatch_cipv5id)*(F51=lst_indexmatch_csf_subcatid),0))</f>
        <v>1</v>
      </c>
      <c r="J51" s="106" t="str">
        <f t="shared" si="3"/>
        <v>Partial</v>
      </c>
    </row>
    <row r="52" spans="1:10">
      <c r="A52" s="108"/>
      <c r="B52" s="109"/>
      <c r="C52" s="108"/>
      <c r="D52" s="108"/>
      <c r="E52" s="108"/>
      <c r="F52" s="108"/>
      <c r="G52" s="111"/>
      <c r="H52" s="149"/>
      <c r="I52" s="155"/>
      <c r="J52" s="112"/>
    </row>
    <row r="53" spans="1:10" ht="28.8">
      <c r="A53" s="188" t="s">
        <v>268</v>
      </c>
      <c r="B53" s="113" t="s">
        <v>268</v>
      </c>
      <c r="C53" s="198" t="str">
        <f>VLOOKUP(A53,tbl_cip_requirements,2)</f>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3:
Each Responsible Entity shall identify a CIP Senior Manager by name and document any change within 30 calendar days of the change.
</v>
      </c>
      <c r="D53" s="190" t="str">
        <f>VLOOKUP(A53,tbl_cip_requirements,3)</f>
        <v>MEDIUM</v>
      </c>
      <c r="E53" s="186">
        <f>AVERAGE(I53:I56)</f>
        <v>1</v>
      </c>
      <c r="F53" s="120" t="s">
        <v>206</v>
      </c>
      <c r="G53" s="105" t="str">
        <f>INDEX(lst_csf_subcategory_descriptions,MATCH(F53,dv_csf_subcategory_id,0),0)</f>
        <v>Roles and responsibilities for detection are well defined to ensure accountability</v>
      </c>
      <c r="H53" s="151" t="str">
        <f t="array" ref="H53">_xlfn.SINGLE(INDEX(lst_indexmatch_csfid_cipid_relationship,MATCH(1,(lst_indexmatch_cipv5id=A53)*(lst_indexmatch_csf_subcatid=F53),0)))</f>
        <v>Cybersecurity Related</v>
      </c>
      <c r="I53" s="152">
        <f t="array" ref="I53">INDEX(lst_indexmatch_csf_impl_levels,MATCH(1,(B53=lst_indexmatch_cipv5id)*(F53=lst_indexmatch_csf_subcatid),0))</f>
        <v>1</v>
      </c>
      <c r="J53" s="106" t="str">
        <f>VLOOKUP(I53,tbl_implementation_tier_description,2)</f>
        <v>Partial</v>
      </c>
    </row>
    <row r="54" spans="1:10" ht="47.25" customHeight="1">
      <c r="A54" s="188"/>
      <c r="B54" s="113" t="s">
        <v>268</v>
      </c>
      <c r="C54" s="198"/>
      <c r="D54" s="191"/>
      <c r="E54" s="186"/>
      <c r="F54" s="120" t="s">
        <v>9</v>
      </c>
      <c r="G54" s="105" t="str">
        <f>INDEX(lst_csf_subcategory_descriptions,MATCH(F54,dv_csf_subcategory_id,0),0)</f>
        <v>Cybersecurity roles and responsibilities for the entire workforce and third-party stakeholders (e.g., suppliers, customers, partners) are established</v>
      </c>
      <c r="H54" s="151" t="str">
        <f t="array" ref="H54">_xlfn.SINGLE(INDEX(lst_indexmatch_csfid_cipid_relationship,MATCH(1,(lst_indexmatch_cipv5id=A53)*(lst_indexmatch_csf_subcatid=F54),0)))</f>
        <v>Cybersecurity Related</v>
      </c>
      <c r="I54" s="152">
        <f t="array" ref="I54">INDEX(lst_indexmatch_csf_impl_levels,MATCH(1,(B54=lst_indexmatch_cipv5id)*(F54=lst_indexmatch_csf_subcatid),0))</f>
        <v>1</v>
      </c>
      <c r="J54" s="106" t="str">
        <f>VLOOKUP(I54,tbl_implementation_tier_description,2)</f>
        <v>Partial</v>
      </c>
    </row>
    <row r="55" spans="1:10" ht="28.8">
      <c r="A55" s="188"/>
      <c r="B55" s="113" t="s">
        <v>268</v>
      </c>
      <c r="C55" s="198"/>
      <c r="D55" s="191"/>
      <c r="E55" s="186"/>
      <c r="F55" s="120" t="s">
        <v>100</v>
      </c>
      <c r="G55" s="105" t="str">
        <f>INDEX(lst_csf_subcategory_descriptions,MATCH(F55,dv_csf_subcategory_id,0),0)</f>
        <v xml:space="preserve">Cybersecurity roles and responsibilities are coordinated and aligned with internal roles and external partners </v>
      </c>
      <c r="H55" s="151" t="str">
        <f t="array" ref="H55">_xlfn.SINGLE(INDEX(lst_indexmatch_csfid_cipid_relationship,MATCH(1,(lst_indexmatch_cipv5id=A53)*(lst_indexmatch_csf_subcatid=F55),0)))</f>
        <v>Cybersecurity Related</v>
      </c>
      <c r="I55" s="152">
        <f t="array" ref="I55">INDEX(lst_indexmatch_csf_impl_levels,MATCH(1,(B55=lst_indexmatch_cipv5id)*(F55=lst_indexmatch_csf_subcatid),0))</f>
        <v>1</v>
      </c>
      <c r="J55" s="106" t="str">
        <f>VLOOKUP(I55,tbl_implementation_tier_description,2)</f>
        <v>Partial</v>
      </c>
    </row>
    <row r="56" spans="1:10" ht="29.25" customHeight="1">
      <c r="A56" s="188"/>
      <c r="B56" s="113" t="s">
        <v>268</v>
      </c>
      <c r="C56" s="198"/>
      <c r="D56" s="192"/>
      <c r="E56" s="186"/>
      <c r="F56" s="120" t="s">
        <v>32</v>
      </c>
      <c r="G56" s="105" t="str">
        <f>INDEX(lst_csf_subcategory_descriptions,MATCH(F56,dv_csf_subcategory_id,0),0)</f>
        <v>Senior executives understand their roles &amp; responsibilities</v>
      </c>
      <c r="H56" s="151" t="str">
        <f t="array" ref="H56">_xlfn.SINGLE(INDEX(lst_indexmatch_csfid_cipid_relationship,MATCH(1,(lst_indexmatch_cipv5id=A53)*(lst_indexmatch_csf_subcatid=F56),0)))</f>
        <v>Cybersecurity Related</v>
      </c>
      <c r="I56" s="152">
        <f t="array" ref="I56">INDEX(lst_indexmatch_csf_impl_levels,MATCH(1,(B56=lst_indexmatch_cipv5id)*(F56=lst_indexmatch_csf_subcatid),0))</f>
        <v>1</v>
      </c>
      <c r="J56" s="106" t="str">
        <f>VLOOKUP(I56,tbl_implementation_tier_description,2)</f>
        <v>Partial</v>
      </c>
    </row>
    <row r="57" spans="1:10">
      <c r="A57" s="108"/>
      <c r="B57" s="109"/>
      <c r="C57" s="108"/>
      <c r="D57" s="108"/>
      <c r="E57" s="108"/>
      <c r="F57" s="108"/>
      <c r="G57" s="111"/>
      <c r="H57" s="149"/>
      <c r="I57" s="155"/>
      <c r="J57" s="112"/>
    </row>
    <row r="58" spans="1:10" ht="37.5" customHeight="1">
      <c r="A58" s="188" t="s">
        <v>269</v>
      </c>
      <c r="B58" s="104" t="s">
        <v>269</v>
      </c>
      <c r="C58" s="198" t="str">
        <f>VLOOKUP(A58,tbl_cip_requirements,2)</f>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4:
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
</v>
      </c>
      <c r="D58" s="190" t="str">
        <f>VLOOKUP(A58,tbl_cip_requirements,3)</f>
        <v>LOWER</v>
      </c>
      <c r="E58" s="186">
        <f>AVERAGE(I58:I61)</f>
        <v>1</v>
      </c>
      <c r="F58" s="120" t="s">
        <v>206</v>
      </c>
      <c r="G58" s="105" t="str">
        <f>INDEX(lst_csf_subcategory_descriptions,MATCH(F58,dv_csf_subcategory_id,0),0)</f>
        <v>Roles and responsibilities for detection are well defined to ensure accountability</v>
      </c>
      <c r="H58" s="151" t="str">
        <f t="array" ref="H58">_xlfn.SINGLE(INDEX(lst_indexmatch_csfid_cipid_relationship,MATCH(1,(lst_indexmatch_cipv5id=A58)*(lst_indexmatch_csf_subcatid=F58),0)))</f>
        <v>Cybersecurity Related</v>
      </c>
      <c r="I58" s="152">
        <f t="array" ref="I58">INDEX(lst_indexmatch_csf_impl_levels,MATCH(1,(B58=lst_indexmatch_cipv5id)*(F58=lst_indexmatch_csf_subcatid),0))</f>
        <v>1</v>
      </c>
      <c r="J58" s="106" t="str">
        <f>VLOOKUP(I58,tbl_implementation_tier_description,2)</f>
        <v>Partial</v>
      </c>
    </row>
    <row r="59" spans="1:10" ht="53.25" customHeight="1">
      <c r="A59" s="188"/>
      <c r="B59" s="104" t="s">
        <v>269</v>
      </c>
      <c r="C59" s="198"/>
      <c r="D59" s="191"/>
      <c r="E59" s="186"/>
      <c r="F59" s="120" t="s">
        <v>9</v>
      </c>
      <c r="G59" s="105" t="str">
        <f>INDEX(lst_csf_subcategory_descriptions,MATCH(F59,dv_csf_subcategory_id,0),0)</f>
        <v>Cybersecurity roles and responsibilities for the entire workforce and third-party stakeholders (e.g., suppliers, customers, partners) are established</v>
      </c>
      <c r="H59" s="151" t="str">
        <f t="array" ref="H59">_xlfn.SINGLE(INDEX(lst_indexmatch_csfid_cipid_relationship,MATCH(1,(lst_indexmatch_cipv5id=A58)*(lst_indexmatch_csf_subcatid=F59),0)))</f>
        <v>Cybersecurity Related</v>
      </c>
      <c r="I59" s="152">
        <f t="array" ref="I59">INDEX(lst_indexmatch_csf_impl_levels,MATCH(1,(B59=lst_indexmatch_cipv5id)*(F59=lst_indexmatch_csf_subcatid),0))</f>
        <v>1</v>
      </c>
      <c r="J59" s="106" t="str">
        <f>VLOOKUP(I59,tbl_implementation_tier_description,2)</f>
        <v>Partial</v>
      </c>
    </row>
    <row r="60" spans="1:10" ht="49.5" customHeight="1">
      <c r="A60" s="188"/>
      <c r="B60" s="104" t="s">
        <v>269</v>
      </c>
      <c r="C60" s="198"/>
      <c r="D60" s="191"/>
      <c r="E60" s="186"/>
      <c r="F60" s="120" t="s">
        <v>100</v>
      </c>
      <c r="G60" s="105" t="str">
        <f>INDEX(lst_csf_subcategory_descriptions,MATCH(F60,dv_csf_subcategory_id,0),0)</f>
        <v xml:space="preserve">Cybersecurity roles and responsibilities are coordinated and aligned with internal roles and external partners </v>
      </c>
      <c r="H60" s="151" t="str">
        <f t="array" ref="H60">_xlfn.SINGLE(INDEX(lst_indexmatch_csfid_cipid_relationship,MATCH(1,(lst_indexmatch_cipv5id=A58)*(lst_indexmatch_csf_subcatid=F60),0)))</f>
        <v>Cybersecurity Related</v>
      </c>
      <c r="I60" s="152">
        <f t="array" ref="I60">INDEX(lst_indexmatch_csf_impl_levels,MATCH(1,(B60=lst_indexmatch_cipv5id)*(F60=lst_indexmatch_csf_subcatid),0))</f>
        <v>1</v>
      </c>
      <c r="J60" s="106" t="str">
        <f>VLOOKUP(I60,tbl_implementation_tier_description,2)</f>
        <v>Partial</v>
      </c>
    </row>
    <row r="61" spans="1:10" ht="116.25" customHeight="1">
      <c r="A61" s="188"/>
      <c r="B61" s="104" t="s">
        <v>269</v>
      </c>
      <c r="C61" s="198"/>
      <c r="D61" s="192"/>
      <c r="E61" s="186"/>
      <c r="F61" s="120" t="s">
        <v>32</v>
      </c>
      <c r="G61" s="105" t="str">
        <f>INDEX(lst_csf_subcategory_descriptions,MATCH(F61,dv_csf_subcategory_id,0),0)</f>
        <v>Senior executives understand their roles &amp; responsibilities</v>
      </c>
      <c r="H61" s="151" t="str">
        <f t="array" ref="H61">_xlfn.SINGLE(INDEX(lst_indexmatch_csfid_cipid_relationship,MATCH(1,(lst_indexmatch_cipv5id=A58)*(lst_indexmatch_csf_subcatid=F61),0)))</f>
        <v>Cybersecurity Related</v>
      </c>
      <c r="I61" s="152">
        <f t="array" ref="I61">INDEX(lst_indexmatch_csf_impl_levels,MATCH(1,(B61=lst_indexmatch_cipv5id)*(F61=lst_indexmatch_csf_subcatid),0))</f>
        <v>1</v>
      </c>
      <c r="J61" s="106" t="str">
        <f>VLOOKUP(I61,tbl_implementation_tier_description,2)</f>
        <v>Partial</v>
      </c>
    </row>
    <row r="62" spans="1:10" ht="15" customHeight="1">
      <c r="A62" s="108"/>
      <c r="B62" s="109"/>
      <c r="C62" s="108"/>
      <c r="D62" s="108"/>
      <c r="E62" s="108"/>
      <c r="F62" s="108"/>
      <c r="G62" s="111"/>
      <c r="H62" s="149"/>
      <c r="I62" s="155"/>
      <c r="J62" s="112"/>
    </row>
    <row r="63" spans="1:10">
      <c r="A63" s="188" t="s">
        <v>270</v>
      </c>
      <c r="B63" s="113" t="s">
        <v>270</v>
      </c>
      <c r="C63" s="187" t="str">
        <f>VLOOKUP(A63,tbl_cip_requirements,2)</f>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1:
Each Responsible Entity shall implement one or more documented processes that collectively include each of the applicable requirement parts in CIP-004-6 Table R1 – Security Awareness Program.
</v>
      </c>
      <c r="D63" s="190" t="str">
        <f>VLOOKUP(A63,tbl_cip_requirements,3)</f>
        <v>LOWER</v>
      </c>
      <c r="E63" s="186">
        <f>AVERAGE(I63:I67)</f>
        <v>1</v>
      </c>
      <c r="F63" s="120" t="s">
        <v>29</v>
      </c>
      <c r="G63" s="105" t="str">
        <f>INDEX(lst_csf_subcategory_descriptions,MATCH(F63,dv_csf_subcategory_id,0),0)</f>
        <v xml:space="preserve">All users are informed and trained </v>
      </c>
      <c r="H63" s="151" t="str">
        <f t="array" ref="H63">_xlfn.SINGLE(INDEX(lst_indexmatch_csfid_cipid_relationship,MATCH(1,(lst_indexmatch_cipv5id=A63)*(lst_indexmatch_csf_subcatid=F63),0)))</f>
        <v>Cybersecurity Related</v>
      </c>
      <c r="I63" s="152">
        <f t="array" ref="I63">INDEX(lst_indexmatch_csf_impl_levels,MATCH(1,(B63=lst_indexmatch_cipv5id)*(F63=lst_indexmatch_csf_subcatid),0))</f>
        <v>1</v>
      </c>
      <c r="J63" s="106" t="str">
        <f>VLOOKUP(I63,tbl_implementation_tier_description,2)</f>
        <v>Partial</v>
      </c>
    </row>
    <row r="64" spans="1:10">
      <c r="A64" s="188"/>
      <c r="B64" s="113" t="s">
        <v>270</v>
      </c>
      <c r="C64" s="187"/>
      <c r="D64" s="191"/>
      <c r="E64" s="186"/>
      <c r="F64" s="120" t="s">
        <v>30</v>
      </c>
      <c r="G64" s="105" t="str">
        <f>INDEX(lst_csf_subcategory_descriptions,MATCH(F64,dv_csf_subcategory_id,0),0)</f>
        <v xml:space="preserve">Privileged users understand roles &amp; responsibilities </v>
      </c>
      <c r="H64" s="151" t="str">
        <f t="array" ref="H64">_xlfn.SINGLE(INDEX(lst_indexmatch_csfid_cipid_relationship,MATCH(1,(lst_indexmatch_cipv5id=A63)*(lst_indexmatch_csf_subcatid=F64),0)))</f>
        <v>Cybersecurity Related</v>
      </c>
      <c r="I64" s="152">
        <f t="array" ref="I64">INDEX(lst_indexmatch_csf_impl_levels,MATCH(1,(B64=lst_indexmatch_cipv5id)*(F64=lst_indexmatch_csf_subcatid),0))</f>
        <v>1</v>
      </c>
      <c r="J64" s="106" t="str">
        <f>VLOOKUP(I64,tbl_implementation_tier_description,2)</f>
        <v>Partial</v>
      </c>
    </row>
    <row r="65" spans="1:10" ht="28.8">
      <c r="A65" s="188"/>
      <c r="B65" s="113" t="s">
        <v>270</v>
      </c>
      <c r="C65" s="187"/>
      <c r="D65" s="191"/>
      <c r="E65" s="186"/>
      <c r="F65" s="120" t="s">
        <v>31</v>
      </c>
      <c r="G65" s="105" t="str">
        <f>INDEX(lst_csf_subcategory_descriptions,MATCH(F65,dv_csf_subcategory_id,0),0)</f>
        <v xml:space="preserve">Third-party stakeholders (e.g., suppliers, customers, partners) understand roles &amp; responsibilities </v>
      </c>
      <c r="H65" s="151" t="str">
        <f t="array" ref="H65">_xlfn.SINGLE(INDEX(lst_indexmatch_csfid_cipid_relationship,MATCH(1,(lst_indexmatch_cipv5id=A63)*(lst_indexmatch_csf_subcatid=F65),0)))</f>
        <v>Cybersecurity Related</v>
      </c>
      <c r="I65" s="152">
        <f t="array" ref="I65">INDEX(lst_indexmatch_csf_impl_levels,MATCH(1,(B65=lst_indexmatch_cipv5id)*(F65=lst_indexmatch_csf_subcatid),0))</f>
        <v>1</v>
      </c>
      <c r="J65" s="106" t="str">
        <f>VLOOKUP(I65,tbl_implementation_tier_description,2)</f>
        <v>Partial</v>
      </c>
    </row>
    <row r="66" spans="1:10">
      <c r="A66" s="188"/>
      <c r="B66" s="113" t="s">
        <v>270</v>
      </c>
      <c r="C66" s="187"/>
      <c r="D66" s="191"/>
      <c r="E66" s="186"/>
      <c r="F66" s="120" t="s">
        <v>32</v>
      </c>
      <c r="G66" s="105" t="str">
        <f>INDEX(lst_csf_subcategory_descriptions,MATCH(F66,dv_csf_subcategory_id,0),0)</f>
        <v>Senior executives understand their roles &amp; responsibilities</v>
      </c>
      <c r="H66" s="151" t="str">
        <f t="array" ref="H66">_xlfn.SINGLE(INDEX(lst_indexmatch_csfid_cipid_relationship,MATCH(1,(lst_indexmatch_cipv5id=A63)*(lst_indexmatch_csf_subcatid=F66),0)))</f>
        <v>Cybersecurity Related</v>
      </c>
      <c r="I66" s="152">
        <f t="array" ref="I66">INDEX(lst_indexmatch_csf_impl_levels,MATCH(1,(B66=lst_indexmatch_cipv5id)*(F66=lst_indexmatch_csf_subcatid),0))</f>
        <v>1</v>
      </c>
      <c r="J66" s="106" t="str">
        <f>VLOOKUP(I66,tbl_implementation_tier_description,2)</f>
        <v>Partial</v>
      </c>
    </row>
    <row r="67" spans="1:10" ht="89.25" customHeight="1">
      <c r="A67" s="188"/>
      <c r="B67" s="113" t="s">
        <v>270</v>
      </c>
      <c r="C67" s="187"/>
      <c r="D67" s="192"/>
      <c r="E67" s="186"/>
      <c r="F67" s="120" t="s">
        <v>33</v>
      </c>
      <c r="G67" s="105" t="str">
        <f>INDEX(lst_csf_subcategory_descriptions,MATCH(F67,dv_csf_subcategory_id,0),0)</f>
        <v>Physical and cybersecurity personnel understand their roles and responsibilities</v>
      </c>
      <c r="H67" s="151" t="str">
        <f t="array" ref="H67">_xlfn.SINGLE(INDEX(lst_indexmatch_csfid_cipid_relationship,MATCH(1,(lst_indexmatch_cipv5id=A63)*(lst_indexmatch_csf_subcatid=F67),0)))</f>
        <v>Cybersecurity Related</v>
      </c>
      <c r="I67" s="152">
        <f t="array" ref="I67">INDEX(lst_indexmatch_csf_impl_levels,MATCH(1,(B67=lst_indexmatch_cipv5id)*(F67=lst_indexmatch_csf_subcatid),0))</f>
        <v>1</v>
      </c>
      <c r="J67" s="106" t="str">
        <f>VLOOKUP(I67,tbl_implementation_tier_description,2)</f>
        <v>Partial</v>
      </c>
    </row>
    <row r="68" spans="1:10" ht="15" customHeight="1">
      <c r="A68" s="108"/>
      <c r="B68" s="109"/>
      <c r="C68" s="108"/>
      <c r="D68" s="108"/>
      <c r="E68" s="108"/>
      <c r="F68" s="108"/>
      <c r="G68" s="111"/>
      <c r="H68" s="149"/>
      <c r="I68" s="155"/>
      <c r="J68" s="112"/>
    </row>
    <row r="69" spans="1:10" ht="42.75" customHeight="1">
      <c r="A69" s="188" t="s">
        <v>271</v>
      </c>
      <c r="B69" s="113" t="s">
        <v>271</v>
      </c>
      <c r="C69" s="187" t="str">
        <f>VLOOKUP(A69,tbl_cip_requirements,2)</f>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2:
Each Responsible Entity shall implement one or more cyber security training program(s) appropriate to individual roles, functions, or responsibilities that collectively includes each of the applicable requirement parts in CIP-004-6 Table R2 – Cyber Security Training Program.
</v>
      </c>
      <c r="D69" s="190" t="str">
        <f>VLOOKUP(A69,tbl_cip_requirements,3)</f>
        <v>LOWER</v>
      </c>
      <c r="E69" s="186">
        <f>AVERAGE(I69:I77)</f>
        <v>1</v>
      </c>
      <c r="F69" s="120" t="s">
        <v>9</v>
      </c>
      <c r="G69" s="105" t="str">
        <f t="shared" ref="G69:G77" si="4">INDEX(lst_csf_subcategory_descriptions,MATCH(F69,dv_csf_subcategory_id,0),0)</f>
        <v>Cybersecurity roles and responsibilities for the entire workforce and third-party stakeholders (e.g., suppliers, customers, partners) are established</v>
      </c>
      <c r="H69" s="151" t="str">
        <f t="array" ref="H69">_xlfn.SINGLE(INDEX(lst_indexmatch_csfid_cipid_relationship,MATCH(1,(lst_indexmatch_cipv5id=A69)*(lst_indexmatch_csf_subcatid=F69),0)))</f>
        <v>Compliance Related</v>
      </c>
      <c r="I69" s="152">
        <f t="array" ref="I69">INDEX(lst_indexmatch_csf_impl_levels,MATCH(1,(B69=lst_indexmatch_cipv5id)*(F69=lst_indexmatch_csf_subcatid),0))</f>
        <v>1</v>
      </c>
      <c r="J69" s="106" t="str">
        <f t="shared" ref="J69:J77" si="5">VLOOKUP(I69,tbl_implementation_tier_description,2)</f>
        <v>Partial</v>
      </c>
    </row>
    <row r="70" spans="1:10" ht="28.8">
      <c r="A70" s="188"/>
      <c r="B70" s="113" t="s">
        <v>271</v>
      </c>
      <c r="C70" s="187"/>
      <c r="D70" s="191"/>
      <c r="E70" s="186"/>
      <c r="F70" s="120" t="s">
        <v>12</v>
      </c>
      <c r="G70" s="105" t="str">
        <f t="shared" si="4"/>
        <v>Priorities for organizational mission, objectives, and activities are established and communicated</v>
      </c>
      <c r="H70" s="151" t="str">
        <f t="array" ref="H70">_xlfn.SINGLE(INDEX(lst_indexmatch_csfid_cipid_relationship,MATCH(1,(lst_indexmatch_cipv5id=A69)*(lst_indexmatch_csf_subcatid=F70),0)))</f>
        <v>Compliance Related</v>
      </c>
      <c r="I70" s="152">
        <f t="array" ref="I70">INDEX(lst_indexmatch_csf_impl_levels,MATCH(1,(B70=lst_indexmatch_cipv5id)*(F70=lst_indexmatch_csf_subcatid),0))</f>
        <v>1</v>
      </c>
      <c r="J70" s="106" t="str">
        <f t="shared" si="5"/>
        <v>Partial</v>
      </c>
    </row>
    <row r="71" spans="1:10" ht="30" customHeight="1">
      <c r="A71" s="188"/>
      <c r="B71" s="113" t="s">
        <v>271</v>
      </c>
      <c r="C71" s="187"/>
      <c r="D71" s="191"/>
      <c r="E71" s="186"/>
      <c r="F71" s="120" t="s">
        <v>97</v>
      </c>
      <c r="G71" s="105" t="str">
        <f t="shared" si="4"/>
        <v>Organizational information security policy is established and communicated</v>
      </c>
      <c r="H71" s="151" t="str">
        <f t="array" ref="H71">_xlfn.SINGLE(INDEX(lst_indexmatch_csfid_cipid_relationship,MATCH(1,(lst_indexmatch_cipv5id=A69)*(lst_indexmatch_csf_subcatid=F71),0)))</f>
        <v>Compliance Related</v>
      </c>
      <c r="I71" s="152">
        <f t="array" ref="I71">INDEX(lst_indexmatch_csf_impl_levels,MATCH(1,(B71=lst_indexmatch_cipv5id)*(F71=lst_indexmatch_csf_subcatid),0))</f>
        <v>1</v>
      </c>
      <c r="J71" s="106" t="str">
        <f t="shared" si="5"/>
        <v>Partial</v>
      </c>
    </row>
    <row r="72" spans="1:10">
      <c r="A72" s="188"/>
      <c r="B72" s="113" t="s">
        <v>271</v>
      </c>
      <c r="C72" s="187"/>
      <c r="D72" s="191"/>
      <c r="E72" s="186"/>
      <c r="F72" s="120" t="s">
        <v>29</v>
      </c>
      <c r="G72" s="105" t="str">
        <f t="shared" si="4"/>
        <v xml:space="preserve">All users are informed and trained </v>
      </c>
      <c r="H72" s="151" t="str">
        <f t="array" ref="H72">_xlfn.SINGLE(INDEX(lst_indexmatch_csfid_cipid_relationship,MATCH(1,(lst_indexmatch_cipv5id=A69)*(lst_indexmatch_csf_subcatid=F72),0)))</f>
        <v>Compliance Related</v>
      </c>
      <c r="I72" s="152">
        <f t="array" ref="I72">INDEX(lst_indexmatch_csf_impl_levels,MATCH(1,(B72=lst_indexmatch_cipv5id)*(F72=lst_indexmatch_csf_subcatid),0))</f>
        <v>1</v>
      </c>
      <c r="J72" s="106" t="str">
        <f t="shared" si="5"/>
        <v>Partial</v>
      </c>
    </row>
    <row r="73" spans="1:10">
      <c r="A73" s="188"/>
      <c r="B73" s="113" t="s">
        <v>271</v>
      </c>
      <c r="C73" s="187"/>
      <c r="D73" s="191"/>
      <c r="E73" s="186"/>
      <c r="F73" s="120" t="s">
        <v>30</v>
      </c>
      <c r="G73" s="105" t="str">
        <f t="shared" si="4"/>
        <v xml:space="preserve">Privileged users understand roles &amp; responsibilities </v>
      </c>
      <c r="H73" s="151" t="str">
        <f t="array" ref="H73">_xlfn.SINGLE(INDEX(lst_indexmatch_csfid_cipid_relationship,MATCH(1,(lst_indexmatch_cipv5id=A69)*(lst_indexmatch_csf_subcatid=F73),0)))</f>
        <v>Compliance Related</v>
      </c>
      <c r="I73" s="152">
        <f t="array" ref="I73">INDEX(lst_indexmatch_csf_impl_levels,MATCH(1,(B73=lst_indexmatch_cipv5id)*(F73=lst_indexmatch_csf_subcatid),0))</f>
        <v>1</v>
      </c>
      <c r="J73" s="106" t="str">
        <f t="shared" si="5"/>
        <v>Partial</v>
      </c>
    </row>
    <row r="74" spans="1:10" ht="28.8">
      <c r="A74" s="188"/>
      <c r="B74" s="113" t="s">
        <v>271</v>
      </c>
      <c r="C74" s="187"/>
      <c r="D74" s="191"/>
      <c r="E74" s="186"/>
      <c r="F74" s="120" t="s">
        <v>31</v>
      </c>
      <c r="G74" s="105" t="str">
        <f t="shared" si="4"/>
        <v xml:space="preserve">Third-party stakeholders (e.g., suppliers, customers, partners) understand roles &amp; responsibilities </v>
      </c>
      <c r="H74" s="151" t="str">
        <f t="array" ref="H74">_xlfn.SINGLE(INDEX(lst_indexmatch_csfid_cipid_relationship,MATCH(1,(lst_indexmatch_cipv5id=A69)*(lst_indexmatch_csf_subcatid=F74),0)))</f>
        <v>Compliance Related</v>
      </c>
      <c r="I74" s="152">
        <f t="array" ref="I74">INDEX(lst_indexmatch_csf_impl_levels,MATCH(1,(B74=lst_indexmatch_cipv5id)*(F74=lst_indexmatch_csf_subcatid),0))</f>
        <v>1</v>
      </c>
      <c r="J74" s="106" t="str">
        <f t="shared" si="5"/>
        <v>Partial</v>
      </c>
    </row>
    <row r="75" spans="1:10">
      <c r="A75" s="188"/>
      <c r="B75" s="113" t="s">
        <v>271</v>
      </c>
      <c r="C75" s="187"/>
      <c r="D75" s="191"/>
      <c r="E75" s="186"/>
      <c r="F75" s="120" t="s">
        <v>32</v>
      </c>
      <c r="G75" s="105" t="str">
        <f t="shared" si="4"/>
        <v>Senior executives understand their roles &amp; responsibilities</v>
      </c>
      <c r="H75" s="151" t="str">
        <f t="array" ref="H75">_xlfn.SINGLE(INDEX(lst_indexmatch_csfid_cipid_relationship,MATCH(1,(lst_indexmatch_cipv5id=A69)*(lst_indexmatch_csf_subcatid=F75),0)))</f>
        <v>Compliance Related</v>
      </c>
      <c r="I75" s="152">
        <f t="array" ref="I75">INDEX(lst_indexmatch_csf_impl_levels,MATCH(1,(B75=lst_indexmatch_cipv5id)*(F75=lst_indexmatch_csf_subcatid),0))</f>
        <v>1</v>
      </c>
      <c r="J75" s="106" t="str">
        <f t="shared" si="5"/>
        <v>Partial</v>
      </c>
    </row>
    <row r="76" spans="1:10" ht="28.8">
      <c r="A76" s="188"/>
      <c r="B76" s="113" t="s">
        <v>271</v>
      </c>
      <c r="C76" s="187"/>
      <c r="D76" s="191"/>
      <c r="E76" s="186"/>
      <c r="F76" s="120" t="s">
        <v>33</v>
      </c>
      <c r="G76" s="105" t="str">
        <f t="shared" si="4"/>
        <v>Physical and cybersecurity personnel understand their roles and responsibilities</v>
      </c>
      <c r="H76" s="151" t="str">
        <f t="array" ref="H76">_xlfn.SINGLE(INDEX(lst_indexmatch_csfid_cipid_relationship,MATCH(1,(lst_indexmatch_cipv5id=A69)*(lst_indexmatch_csf_subcatid=F76),0)))</f>
        <v>Compliance Related</v>
      </c>
      <c r="I76" s="152">
        <f t="array" ref="I76">INDEX(lst_indexmatch_csf_impl_levels,MATCH(1,(B76=lst_indexmatch_cipv5id)*(F76=lst_indexmatch_csf_subcatid),0))</f>
        <v>1</v>
      </c>
      <c r="J76" s="106" t="str">
        <f t="shared" si="5"/>
        <v>Partial</v>
      </c>
    </row>
    <row r="77" spans="1:10" ht="40.5" customHeight="1">
      <c r="A77" s="188"/>
      <c r="B77" s="113" t="s">
        <v>271</v>
      </c>
      <c r="C77" s="187"/>
      <c r="D77" s="192"/>
      <c r="E77" s="186"/>
      <c r="F77" s="120" t="s">
        <v>43</v>
      </c>
      <c r="G77" s="105" t="str">
        <f t="shared" si="4"/>
        <v>Cybersecurity is included in human resources practices (e.g., deprovisioning, personnel screening)</v>
      </c>
      <c r="H77" s="151" t="str">
        <f t="array" ref="H77">_xlfn.SINGLE(INDEX(lst_indexmatch_csfid_cipid_relationship,MATCH(1,(lst_indexmatch_cipv5id=A69)*(lst_indexmatch_csf_subcatid=F77),0)))</f>
        <v>Cybersecurity Related</v>
      </c>
      <c r="I77" s="152">
        <f t="array" ref="I77">INDEX(lst_indexmatch_csf_impl_levels,MATCH(1,(B77=lst_indexmatch_cipv5id)*(F77=lst_indexmatch_csf_subcatid),0))</f>
        <v>1</v>
      </c>
      <c r="J77" s="106" t="str">
        <f t="shared" si="5"/>
        <v>Partial</v>
      </c>
    </row>
    <row r="78" spans="1:10">
      <c r="A78" s="108"/>
      <c r="B78" s="109"/>
      <c r="C78" s="108"/>
      <c r="D78" s="108"/>
      <c r="E78" s="108"/>
      <c r="F78" s="108"/>
      <c r="G78" s="111"/>
      <c r="H78" s="149"/>
      <c r="I78" s="155"/>
      <c r="J78" s="112"/>
    </row>
    <row r="79" spans="1:10" ht="38.25" customHeight="1">
      <c r="A79" s="189" t="s">
        <v>272</v>
      </c>
      <c r="B79" s="113" t="s">
        <v>272</v>
      </c>
      <c r="C79" s="187" t="str">
        <f>VLOOKUP(A79,tbl_cip_requirements,2)</f>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3:
Each Responsible Entity shall implement one or more documented personnel risk assessment program(s) to attain and retain authorized electronic or authorized unescorted physical access to BES Cyber Systems that collectively include each of the applicable requirement parts in CIP-004-6 Table R3 – Personnel Risk Assessment Program.
</v>
      </c>
      <c r="D79" s="190" t="str">
        <f>VLOOKUP(A79,tbl_cip_requirements,3)</f>
        <v>MEDIUM</v>
      </c>
      <c r="E79" s="186">
        <f>AVERAGE(I79:I80)</f>
        <v>1</v>
      </c>
      <c r="F79" s="120" t="s">
        <v>56</v>
      </c>
      <c r="G79" s="105" t="str">
        <f>INDEX(lst_csf_subcategory_descriptions,MATCH(F79,dv_csf_subcategory_id,0),0)</f>
        <v xml:space="preserve">Identities are proofed and bound to credentials and asserted in interactions </v>
      </c>
      <c r="H79" s="151" t="str">
        <f t="array" ref="H79">_xlfn.SINGLE(INDEX(lst_indexmatch_csfid_cipid_relationship,MATCH(1,(lst_indexmatch_cipv5id=A79)*(lst_indexmatch_csf_subcatid=F79),0)))</f>
        <v>Compliance Related</v>
      </c>
      <c r="I79" s="152">
        <f t="array" ref="I79">INDEX(lst_indexmatch_csf_impl_levels,MATCH(1,(B79=lst_indexmatch_cipv5id)*(F79=lst_indexmatch_csf_subcatid),0))</f>
        <v>1</v>
      </c>
      <c r="J79" s="106" t="str">
        <f>VLOOKUP(I79,tbl_implementation_tier_description,2)</f>
        <v>Partial</v>
      </c>
    </row>
    <row r="80" spans="1:10" ht="174.75" customHeight="1">
      <c r="A80" s="189"/>
      <c r="B80" s="113" t="s">
        <v>272</v>
      </c>
      <c r="C80" s="187"/>
      <c r="D80" s="192"/>
      <c r="E80" s="186"/>
      <c r="F80" s="120" t="s">
        <v>43</v>
      </c>
      <c r="G80" s="105" t="str">
        <f>INDEX(lst_csf_subcategory_descriptions,MATCH(F80,dv_csf_subcategory_id,0),0)</f>
        <v>Cybersecurity is included in human resources practices (e.g., deprovisioning, personnel screening)</v>
      </c>
      <c r="H80" s="151" t="str">
        <f t="array" ref="H80">_xlfn.SINGLE(INDEX(lst_indexmatch_csfid_cipid_relationship,MATCH(1,(lst_indexmatch_cipv5id=A79)*(lst_indexmatch_csf_subcatid=F80),0)))</f>
        <v>Cybersecurity Related</v>
      </c>
      <c r="I80" s="152">
        <f t="array" ref="I80">INDEX(lst_indexmatch_csf_impl_levels,MATCH(1,(B80=lst_indexmatch_cipv5id)*(F80=lst_indexmatch_csf_subcatid),0))</f>
        <v>1</v>
      </c>
      <c r="J80" s="106" t="str">
        <f>VLOOKUP(I80,tbl_implementation_tier_description,2)</f>
        <v>Partial</v>
      </c>
    </row>
    <row r="81" spans="1:10">
      <c r="A81" s="108"/>
      <c r="B81" s="109"/>
      <c r="C81" s="108"/>
      <c r="D81" s="108"/>
      <c r="E81" s="108"/>
      <c r="F81" s="108"/>
      <c r="G81" s="111"/>
      <c r="H81" s="149"/>
      <c r="I81" s="155"/>
      <c r="J81" s="112"/>
    </row>
    <row r="82" spans="1:10" ht="48" customHeight="1">
      <c r="A82" s="189" t="s">
        <v>273</v>
      </c>
      <c r="B82" s="113" t="s">
        <v>273</v>
      </c>
      <c r="C82" s="187" t="str">
        <f>VLOOKUP(A82,tbl_cip_requirements,2)</f>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4:
Each Responsible Entity shall implement one or more documented access management program(s) that collectively include each of the applicable requirement parts in CIP-004-6 Table R4 – Access Management Program.
</v>
      </c>
      <c r="D82" s="190" t="str">
        <f>VLOOKUP(A82,tbl_cip_requirements,3)</f>
        <v>MEDIUM</v>
      </c>
      <c r="E82" s="186">
        <f>AVERAGE(I82:I90)</f>
        <v>1</v>
      </c>
      <c r="F82" s="120" t="s">
        <v>9</v>
      </c>
      <c r="G82" s="105" t="str">
        <f t="shared" ref="G82:G90" si="6">INDEX(lst_csf_subcategory_descriptions,MATCH(F82,dv_csf_subcategory_id,0),0)</f>
        <v>Cybersecurity roles and responsibilities for the entire workforce and third-party stakeholders (e.g., suppliers, customers, partners) are established</v>
      </c>
      <c r="H82" s="151" t="str">
        <f t="array" ref="H82">_xlfn.SINGLE(INDEX(lst_indexmatch_csfid_cipid_relationship,MATCH(1,(lst_indexmatch_cipv5id=A82)*(lst_indexmatch_csf_subcatid=F82),0)))</f>
        <v>Cybersecurity Related</v>
      </c>
      <c r="I82" s="152">
        <f t="array" ref="I82">INDEX(lst_indexmatch_csf_impl_levels,MATCH(1,(B82=lst_indexmatch_cipv5id)*(F82=lst_indexmatch_csf_subcatid),0))</f>
        <v>1</v>
      </c>
      <c r="J82" s="106" t="str">
        <f t="shared" ref="J82:J90" si="7">VLOOKUP(I82,tbl_implementation_tier_description,2)</f>
        <v>Partial</v>
      </c>
    </row>
    <row r="83" spans="1:10" ht="28.8">
      <c r="A83" s="189"/>
      <c r="B83" s="113" t="s">
        <v>273</v>
      </c>
      <c r="C83" s="187"/>
      <c r="D83" s="191"/>
      <c r="E83" s="186"/>
      <c r="F83" s="120" t="s">
        <v>24</v>
      </c>
      <c r="G83" s="105" t="str">
        <f t="shared" si="6"/>
        <v>Identities and credentials are issued, managed, verified, revoked, and audited for authorized devices, users and processes</v>
      </c>
      <c r="H83" s="151" t="str">
        <f t="array" ref="H83">_xlfn.SINGLE(INDEX(lst_indexmatch_csfid_cipid_relationship,MATCH(1,(lst_indexmatch_cipv5id=A82)*(lst_indexmatch_csf_subcatid=F83),0)))</f>
        <v>Compliance Related</v>
      </c>
      <c r="I83" s="152">
        <f t="array" ref="I83">INDEX(lst_indexmatch_csf_impl_levels,MATCH(1,(B83=lst_indexmatch_cipv5id)*(F83=lst_indexmatch_csf_subcatid),0))</f>
        <v>1</v>
      </c>
      <c r="J83" s="106" t="str">
        <f t="shared" si="7"/>
        <v>Partial</v>
      </c>
    </row>
    <row r="84" spans="1:10">
      <c r="A84" s="189"/>
      <c r="B84" s="113" t="s">
        <v>273</v>
      </c>
      <c r="C84" s="187"/>
      <c r="D84" s="191"/>
      <c r="E84" s="186"/>
      <c r="F84" s="120" t="s">
        <v>25</v>
      </c>
      <c r="G84" s="105" t="str">
        <f t="shared" si="6"/>
        <v>Physical access to assets is managed and protected</v>
      </c>
      <c r="H84" s="151" t="str">
        <f t="array" ref="H84">_xlfn.SINGLE(INDEX(lst_indexmatch_csfid_cipid_relationship,MATCH(1,(lst_indexmatch_cipv5id=A82)*(lst_indexmatch_csf_subcatid=F84),0)))</f>
        <v>Compliance Related</v>
      </c>
      <c r="I84" s="152">
        <f t="array" ref="I84">INDEX(lst_indexmatch_csf_impl_levels,MATCH(1,(B84=lst_indexmatch_cipv5id)*(F84=lst_indexmatch_csf_subcatid),0))</f>
        <v>1</v>
      </c>
      <c r="J84" s="106" t="str">
        <f t="shared" si="7"/>
        <v>Partial</v>
      </c>
    </row>
    <row r="85" spans="1:10">
      <c r="A85" s="189"/>
      <c r="B85" s="113" t="s">
        <v>273</v>
      </c>
      <c r="C85" s="187"/>
      <c r="D85" s="191"/>
      <c r="E85" s="186"/>
      <c r="F85" s="120" t="s">
        <v>26</v>
      </c>
      <c r="G85" s="105" t="str">
        <f t="shared" si="6"/>
        <v>Remote access is managed</v>
      </c>
      <c r="H85" s="151" t="str">
        <f t="array" ref="H85">_xlfn.SINGLE(INDEX(lst_indexmatch_csfid_cipid_relationship,MATCH(1,(lst_indexmatch_cipv5id=A82)*(lst_indexmatch_csf_subcatid=F85),0)))</f>
        <v>Cybersecurity Related</v>
      </c>
      <c r="I85" s="152">
        <f t="array" ref="I85">INDEX(lst_indexmatch_csf_impl_levels,MATCH(1,(B85=lst_indexmatch_cipv5id)*(F85=lst_indexmatch_csf_subcatid),0))</f>
        <v>1</v>
      </c>
      <c r="J85" s="106" t="str">
        <f t="shared" si="7"/>
        <v>Partial</v>
      </c>
    </row>
    <row r="86" spans="1:10" ht="28.8">
      <c r="A86" s="189"/>
      <c r="B86" s="113" t="s">
        <v>273</v>
      </c>
      <c r="C86" s="187"/>
      <c r="D86" s="191"/>
      <c r="E86" s="186"/>
      <c r="F86" s="120" t="s">
        <v>27</v>
      </c>
      <c r="G86" s="105" t="str">
        <f t="shared" si="6"/>
        <v>Access permissions are managed, incorporating the principles of least privilege and separation of duties</v>
      </c>
      <c r="H86" s="151" t="str">
        <f t="array" ref="H86">_xlfn.SINGLE(INDEX(lst_indexmatch_csfid_cipid_relationship,MATCH(1,(lst_indexmatch_cipv5id=A82)*(lst_indexmatch_csf_subcatid=F86),0)))</f>
        <v>Compliance Related</v>
      </c>
      <c r="I86" s="152">
        <f t="array" ref="I86">INDEX(lst_indexmatch_csf_impl_levels,MATCH(1,(B86=lst_indexmatch_cipv5id)*(F86=lst_indexmatch_csf_subcatid),0))</f>
        <v>1</v>
      </c>
      <c r="J86" s="106" t="str">
        <f t="shared" si="7"/>
        <v>Partial</v>
      </c>
    </row>
    <row r="87" spans="1:10">
      <c r="A87" s="189"/>
      <c r="B87" s="113" t="s">
        <v>273</v>
      </c>
      <c r="C87" s="187"/>
      <c r="D87" s="191"/>
      <c r="E87" s="186"/>
      <c r="F87" s="120" t="s">
        <v>140</v>
      </c>
      <c r="G87" s="105" t="str">
        <f t="shared" si="6"/>
        <v>Data-at-rest is protected</v>
      </c>
      <c r="H87" s="151" t="str">
        <f t="array" ref="H87">_xlfn.SINGLE(INDEX(lst_indexmatch_csfid_cipid_relationship,MATCH(1,(lst_indexmatch_cipv5id=A82)*(lst_indexmatch_csf_subcatid=F87),0)))</f>
        <v>Cybersecurity Related</v>
      </c>
      <c r="I87" s="152">
        <f t="array" ref="I87">INDEX(lst_indexmatch_csf_impl_levels,MATCH(1,(B87=lst_indexmatch_cipv5id)*(F87=lst_indexmatch_csf_subcatid),0))</f>
        <v>1</v>
      </c>
      <c r="J87" s="106" t="str">
        <f t="shared" si="7"/>
        <v>Partial</v>
      </c>
    </row>
    <row r="88" spans="1:10">
      <c r="A88" s="189"/>
      <c r="B88" s="113" t="s">
        <v>273</v>
      </c>
      <c r="C88" s="187"/>
      <c r="D88" s="191"/>
      <c r="E88" s="186"/>
      <c r="F88" s="120" t="s">
        <v>143</v>
      </c>
      <c r="G88" s="105" t="str">
        <f t="shared" si="6"/>
        <v>Data-in-transit is protected</v>
      </c>
      <c r="H88" s="151" t="str">
        <f t="array" ref="H88">_xlfn.SINGLE(INDEX(lst_indexmatch_csfid_cipid_relationship,MATCH(1,(lst_indexmatch_cipv5id=A82)*(lst_indexmatch_csf_subcatid=F88),0)))</f>
        <v>Cybersecurity Related</v>
      </c>
      <c r="I88" s="152">
        <f t="array" ref="I88">INDEX(lst_indexmatch_csf_impl_levels,MATCH(1,(B88=lst_indexmatch_cipv5id)*(F88=lst_indexmatch_csf_subcatid),0))</f>
        <v>1</v>
      </c>
      <c r="J88" s="106" t="str">
        <f t="shared" si="7"/>
        <v>Partial</v>
      </c>
    </row>
    <row r="89" spans="1:10">
      <c r="A89" s="189"/>
      <c r="B89" s="113" t="s">
        <v>273</v>
      </c>
      <c r="C89" s="187"/>
      <c r="D89" s="191"/>
      <c r="E89" s="186"/>
      <c r="F89" s="120" t="s">
        <v>149</v>
      </c>
      <c r="G89" s="105" t="str">
        <f t="shared" si="6"/>
        <v>Protections against data leaks are implemented</v>
      </c>
      <c r="H89" s="151" t="str">
        <f t="array" ref="H89">_xlfn.SINGLE(INDEX(lst_indexmatch_csfid_cipid_relationship,MATCH(1,(lst_indexmatch_cipv5id=A82)*(lst_indexmatch_csf_subcatid=F89),0)))</f>
        <v>Cybersecurity Related</v>
      </c>
      <c r="I89" s="152">
        <f t="array" ref="I89">INDEX(lst_indexmatch_csf_impl_levels,MATCH(1,(B89=lst_indexmatch_cipv5id)*(F89=lst_indexmatch_csf_subcatid),0))</f>
        <v>1</v>
      </c>
      <c r="J89" s="106" t="str">
        <f t="shared" si="7"/>
        <v>Partial</v>
      </c>
    </row>
    <row r="90" spans="1:10" ht="32.25" customHeight="1">
      <c r="A90" s="189"/>
      <c r="B90" s="113" t="s">
        <v>273</v>
      </c>
      <c r="C90" s="187"/>
      <c r="D90" s="192"/>
      <c r="E90" s="186"/>
      <c r="F90" s="120" t="s">
        <v>43</v>
      </c>
      <c r="G90" s="105" t="str">
        <f t="shared" si="6"/>
        <v>Cybersecurity is included in human resources practices (e.g., deprovisioning, personnel screening)</v>
      </c>
      <c r="H90" s="151" t="str">
        <f t="array" ref="H90">_xlfn.SINGLE(INDEX(lst_indexmatch_csfid_cipid_relationship,MATCH(1,(lst_indexmatch_cipv5id=A82)*(lst_indexmatch_csf_subcatid=F90),0)))</f>
        <v>Cybersecurity Related</v>
      </c>
      <c r="I90" s="152">
        <f t="array" ref="I90">INDEX(lst_indexmatch_csf_impl_levels,MATCH(1,(B90=lst_indexmatch_cipv5id)*(F90=lst_indexmatch_csf_subcatid),0))</f>
        <v>1</v>
      </c>
      <c r="J90" s="106" t="str">
        <f t="shared" si="7"/>
        <v>Partial</v>
      </c>
    </row>
    <row r="91" spans="1:10">
      <c r="A91" s="108"/>
      <c r="B91" s="109"/>
      <c r="C91" s="108"/>
      <c r="D91" s="108"/>
      <c r="E91" s="108"/>
      <c r="F91" s="108"/>
      <c r="G91" s="111"/>
      <c r="H91" s="149"/>
      <c r="I91" s="155"/>
      <c r="J91" s="112"/>
    </row>
    <row r="92" spans="1:10" ht="30" customHeight="1">
      <c r="A92" s="188" t="s">
        <v>274</v>
      </c>
      <c r="B92" s="113" t="s">
        <v>274</v>
      </c>
      <c r="C92" s="187" t="str">
        <f>VLOOKUP(A92,tbl_cip_requirements,2)</f>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5:
Each Responsible Entity shall implement one or more documented access revocation program(s) that collectively include each of the applicable requirement parts in CIP-004-6 Table R5 – Access Revocation.
</v>
      </c>
      <c r="D92" s="190" t="str">
        <f>VLOOKUP(A92,tbl_cip_requirements,3)</f>
        <v>MEDIUM</v>
      </c>
      <c r="E92" s="186">
        <f>AVERAGE(I92:I99)</f>
        <v>1</v>
      </c>
      <c r="F92" s="120" t="s">
        <v>24</v>
      </c>
      <c r="G92" s="105" t="str">
        <f t="shared" ref="G92:G99" si="8">INDEX(lst_csf_subcategory_descriptions,MATCH(F92,dv_csf_subcategory_id,0),0)</f>
        <v>Identities and credentials are issued, managed, verified, revoked, and audited for authorized devices, users and processes</v>
      </c>
      <c r="H92" s="151" t="str">
        <f t="array" ref="H92">_xlfn.SINGLE(INDEX(lst_indexmatch_csfid_cipid_relationship,MATCH(1,(lst_indexmatch_cipv5id=A92)*(lst_indexmatch_csf_subcatid=F92),0)))</f>
        <v>Compliance Related</v>
      </c>
      <c r="I92" s="152">
        <f t="array" ref="I92">INDEX(lst_indexmatch_csf_impl_levels,MATCH(1,(B92=lst_indexmatch_cipv5id)*(F92=lst_indexmatch_csf_subcatid),0))</f>
        <v>1</v>
      </c>
      <c r="J92" s="106" t="str">
        <f t="shared" ref="J92:J99" si="9">VLOOKUP(I92,tbl_implementation_tier_description,2)</f>
        <v>Partial</v>
      </c>
    </row>
    <row r="93" spans="1:10">
      <c r="A93" s="188"/>
      <c r="B93" s="113" t="s">
        <v>274</v>
      </c>
      <c r="C93" s="187"/>
      <c r="D93" s="191"/>
      <c r="E93" s="186"/>
      <c r="F93" s="120" t="s">
        <v>25</v>
      </c>
      <c r="G93" s="105" t="str">
        <f t="shared" si="8"/>
        <v>Physical access to assets is managed and protected</v>
      </c>
      <c r="H93" s="151" t="str">
        <f t="array" ref="H93">_xlfn.SINGLE(INDEX(lst_indexmatch_csfid_cipid_relationship,MATCH(1,(lst_indexmatch_cipv5id=A92)*(lst_indexmatch_csf_subcatid=F93),0)))</f>
        <v>Compliance Related</v>
      </c>
      <c r="I93" s="152">
        <f t="array" ref="I93">INDEX(lst_indexmatch_csf_impl_levels,MATCH(1,(B93=lst_indexmatch_cipv5id)*(F93=lst_indexmatch_csf_subcatid),0))</f>
        <v>1</v>
      </c>
      <c r="J93" s="106" t="str">
        <f t="shared" si="9"/>
        <v>Partial</v>
      </c>
    </row>
    <row r="94" spans="1:10">
      <c r="A94" s="188"/>
      <c r="B94" s="113" t="s">
        <v>274</v>
      </c>
      <c r="C94" s="187"/>
      <c r="D94" s="191"/>
      <c r="E94" s="186"/>
      <c r="F94" s="120" t="s">
        <v>26</v>
      </c>
      <c r="G94" s="105" t="str">
        <f t="shared" si="8"/>
        <v>Remote access is managed</v>
      </c>
      <c r="H94" s="151" t="str">
        <f t="array" ref="H94">_xlfn.SINGLE(INDEX(lst_indexmatch_csfid_cipid_relationship,MATCH(1,(lst_indexmatch_cipv5id=A92)*(lst_indexmatch_csf_subcatid=F94),0)))</f>
        <v>Compliance Related</v>
      </c>
      <c r="I94" s="152">
        <f t="array" ref="I94">INDEX(lst_indexmatch_csf_impl_levels,MATCH(1,(B94=lst_indexmatch_cipv5id)*(F94=lst_indexmatch_csf_subcatid),0))</f>
        <v>1</v>
      </c>
      <c r="J94" s="106" t="str">
        <f t="shared" si="9"/>
        <v>Partial</v>
      </c>
    </row>
    <row r="95" spans="1:10" ht="34.5" customHeight="1">
      <c r="A95" s="188"/>
      <c r="B95" s="113" t="s">
        <v>274</v>
      </c>
      <c r="C95" s="187"/>
      <c r="D95" s="191"/>
      <c r="E95" s="186"/>
      <c r="F95" s="120" t="s">
        <v>27</v>
      </c>
      <c r="G95" s="105" t="str">
        <f t="shared" si="8"/>
        <v>Access permissions are managed, incorporating the principles of least privilege and separation of duties</v>
      </c>
      <c r="H95" s="151" t="str">
        <f t="array" ref="H95">_xlfn.SINGLE(INDEX(lst_indexmatch_csfid_cipid_relationship,MATCH(1,(lst_indexmatch_cipv5id=A92)*(lst_indexmatch_csf_subcatid=F95),0)))</f>
        <v>Compliance Related</v>
      </c>
      <c r="I95" s="152">
        <f t="array" ref="I95">INDEX(lst_indexmatch_csf_impl_levels,MATCH(1,(B95=lst_indexmatch_cipv5id)*(F95=lst_indexmatch_csf_subcatid),0))</f>
        <v>1</v>
      </c>
      <c r="J95" s="106" t="str">
        <f t="shared" si="9"/>
        <v>Partial</v>
      </c>
    </row>
    <row r="96" spans="1:10">
      <c r="A96" s="188"/>
      <c r="B96" s="113" t="s">
        <v>274</v>
      </c>
      <c r="C96" s="187"/>
      <c r="D96" s="191"/>
      <c r="E96" s="186"/>
      <c r="F96" s="120" t="s">
        <v>140</v>
      </c>
      <c r="G96" s="105" t="str">
        <f t="shared" si="8"/>
        <v>Data-at-rest is protected</v>
      </c>
      <c r="H96" s="151" t="str">
        <f t="array" ref="H96">_xlfn.SINGLE(INDEX(lst_indexmatch_csfid_cipid_relationship,MATCH(1,(lst_indexmatch_cipv5id=A92)*(lst_indexmatch_csf_subcatid=F96),0)))</f>
        <v>Cybersecurity Related</v>
      </c>
      <c r="I96" s="152">
        <f t="array" ref="I96">INDEX(lst_indexmatch_csf_impl_levels,MATCH(1,(B96=lst_indexmatch_cipv5id)*(F96=lst_indexmatch_csf_subcatid),0))</f>
        <v>1</v>
      </c>
      <c r="J96" s="106" t="str">
        <f t="shared" si="9"/>
        <v>Partial</v>
      </c>
    </row>
    <row r="97" spans="1:10">
      <c r="A97" s="188"/>
      <c r="B97" s="113" t="s">
        <v>274</v>
      </c>
      <c r="C97" s="187"/>
      <c r="D97" s="191"/>
      <c r="E97" s="186"/>
      <c r="F97" s="120" t="s">
        <v>143</v>
      </c>
      <c r="G97" s="105" t="str">
        <f t="shared" si="8"/>
        <v>Data-in-transit is protected</v>
      </c>
      <c r="H97" s="151" t="str">
        <f t="array" ref="H97">_xlfn.SINGLE(INDEX(lst_indexmatch_csfid_cipid_relationship,MATCH(1,(lst_indexmatch_cipv5id=A92)*(lst_indexmatch_csf_subcatid=F97),0)))</f>
        <v>Cybersecurity Related</v>
      </c>
      <c r="I97" s="152">
        <f t="array" ref="I97">INDEX(lst_indexmatch_csf_impl_levels,MATCH(1,(B97=lst_indexmatch_cipv5id)*(F97=lst_indexmatch_csf_subcatid),0))</f>
        <v>1</v>
      </c>
      <c r="J97" s="106" t="str">
        <f t="shared" si="9"/>
        <v>Partial</v>
      </c>
    </row>
    <row r="98" spans="1:10">
      <c r="A98" s="188"/>
      <c r="B98" s="113" t="s">
        <v>274</v>
      </c>
      <c r="C98" s="187"/>
      <c r="D98" s="191"/>
      <c r="E98" s="186"/>
      <c r="F98" s="120" t="s">
        <v>149</v>
      </c>
      <c r="G98" s="105" t="str">
        <f t="shared" si="8"/>
        <v>Protections against data leaks are implemented</v>
      </c>
      <c r="H98" s="151" t="str">
        <f t="array" ref="H98">_xlfn.SINGLE(INDEX(lst_indexmatch_csfid_cipid_relationship,MATCH(1,(lst_indexmatch_cipv5id=A92)*(lst_indexmatch_csf_subcatid=F98),0)))</f>
        <v>Cybersecurity Related</v>
      </c>
      <c r="I98" s="152">
        <f t="array" ref="I98">INDEX(lst_indexmatch_csf_impl_levels,MATCH(1,(B98=lst_indexmatch_cipv5id)*(F98=lst_indexmatch_csf_subcatid),0))</f>
        <v>1</v>
      </c>
      <c r="J98" s="106" t="str">
        <f t="shared" si="9"/>
        <v>Partial</v>
      </c>
    </row>
    <row r="99" spans="1:10" ht="56.25" customHeight="1">
      <c r="A99" s="188"/>
      <c r="B99" s="113" t="s">
        <v>274</v>
      </c>
      <c r="C99" s="187"/>
      <c r="D99" s="192"/>
      <c r="E99" s="186"/>
      <c r="F99" s="120" t="s">
        <v>43</v>
      </c>
      <c r="G99" s="105" t="str">
        <f t="shared" si="8"/>
        <v>Cybersecurity is included in human resources practices (e.g., deprovisioning, personnel screening)</v>
      </c>
      <c r="H99" s="151" t="str">
        <f t="array" ref="H99">_xlfn.SINGLE(INDEX(lst_indexmatch_csfid_cipid_relationship,MATCH(1,(lst_indexmatch_cipv5id=A92)*(lst_indexmatch_csf_subcatid=F99),0)))</f>
        <v>Cybersecurity Related</v>
      </c>
      <c r="I99" s="152">
        <f t="array" ref="I99">INDEX(lst_indexmatch_csf_impl_levels,MATCH(1,(B99=lst_indexmatch_cipv5id)*(F99=lst_indexmatch_csf_subcatid),0))</f>
        <v>1</v>
      </c>
      <c r="J99" s="106" t="str">
        <f t="shared" si="9"/>
        <v>Partial</v>
      </c>
    </row>
    <row r="100" spans="1:10">
      <c r="A100" s="108"/>
      <c r="B100" s="109"/>
      <c r="C100" s="108"/>
      <c r="D100" s="108"/>
      <c r="E100" s="108"/>
      <c r="F100" s="108"/>
      <c r="G100" s="111"/>
      <c r="H100" s="149"/>
      <c r="I100" s="155"/>
      <c r="J100" s="112"/>
    </row>
    <row r="101" spans="1:10">
      <c r="A101" s="188" t="s">
        <v>275</v>
      </c>
      <c r="B101" s="114" t="s">
        <v>275</v>
      </c>
      <c r="C101" s="187" t="str">
        <f>VLOOKUP(A101,tbl_cip_requirements,2)</f>
        <v xml:space="preserve">Purpose: To manage electronic access to BES Cyber Systems by specifying a controlled Electronic Security Perimeter in support of protecting BES Cyber Systems against compromise that could lead to misoperation or instability in the BES.
Requirement 1:
Each Responsible Entity shall implement one or more documented processes that collectively include each of the applicable requirement parts in CIP-005-5 Table R1 – Electronic Security Perimeter.
</v>
      </c>
      <c r="D101" s="190" t="str">
        <f>VLOOKUP(A101,tbl_cip_requirements,3)</f>
        <v>MEDIUM</v>
      </c>
      <c r="E101" s="186">
        <f>AVERAGE(I101:I112)</f>
        <v>1</v>
      </c>
      <c r="F101" s="120" t="s">
        <v>182</v>
      </c>
      <c r="G101" s="105" t="str">
        <f t="shared" ref="G101:G112" si="10">INDEX(lst_csf_subcategory_descriptions,MATCH(F101,dv_csf_subcategory_id,0),0)</f>
        <v>Detected events are analyzed to understand attack targets and methods</v>
      </c>
      <c r="H101" s="151" t="str">
        <f t="array" ref="H101">_xlfn.SINGLE(INDEX(lst_indexmatch_csfid_cipid_relationship,MATCH(1,(lst_indexmatch_cipv5id=A101)*(lst_indexmatch_csf_subcatid=F101),0)))</f>
        <v>Cybersecurity Related</v>
      </c>
      <c r="I101" s="152">
        <f t="array" ref="I101">INDEX(lst_indexmatch_csf_impl_levels,MATCH(1,(B101=lst_indexmatch_cipv5id)*(F101=lst_indexmatch_csf_subcatid),0))</f>
        <v>1</v>
      </c>
      <c r="J101" s="106" t="str">
        <f t="shared" ref="J101:J112" si="11">VLOOKUP(I101,tbl_implementation_tier_description,2)</f>
        <v>Partial</v>
      </c>
    </row>
    <row r="102" spans="1:10">
      <c r="A102" s="188"/>
      <c r="B102" s="114" t="s">
        <v>275</v>
      </c>
      <c r="C102" s="187"/>
      <c r="D102" s="191"/>
      <c r="E102" s="186"/>
      <c r="F102" s="120" t="s">
        <v>189</v>
      </c>
      <c r="G102" s="105" t="str">
        <f t="shared" si="10"/>
        <v>The network is monitored to detect potential cybersecurity events</v>
      </c>
      <c r="H102" s="151" t="str">
        <f t="array" ref="H102">_xlfn.SINGLE(INDEX(lst_indexmatch_csfid_cipid_relationship,MATCH(1,(lst_indexmatch_cipv5id=A101)*(lst_indexmatch_csf_subcatid=F102),0)))</f>
        <v>Cybersecurity Related</v>
      </c>
      <c r="I102" s="152">
        <f t="array" ref="I102">INDEX(lst_indexmatch_csf_impl_levels,MATCH(1,(B102=lst_indexmatch_cipv5id)*(F102=lst_indexmatch_csf_subcatid),0))</f>
        <v>1</v>
      </c>
      <c r="J102" s="106" t="str">
        <f t="shared" si="11"/>
        <v>Partial</v>
      </c>
    </row>
    <row r="103" spans="1:10" ht="28.8">
      <c r="A103" s="188"/>
      <c r="B103" s="114" t="s">
        <v>275</v>
      </c>
      <c r="C103" s="187"/>
      <c r="D103" s="191"/>
      <c r="E103" s="186"/>
      <c r="F103" s="120" t="s">
        <v>200</v>
      </c>
      <c r="G103" s="105" t="str">
        <f t="shared" si="10"/>
        <v>External service provider activity is monitored to detect potential cybersecurity events</v>
      </c>
      <c r="H103" s="151" t="str">
        <f t="array" ref="H103">_xlfn.SINGLE(INDEX(lst_indexmatch_csfid_cipid_relationship,MATCH(1,(lst_indexmatch_cipv5id=A101)*(lst_indexmatch_csf_subcatid=F103),0)))</f>
        <v>Cybersecurity Related</v>
      </c>
      <c r="I103" s="152">
        <f t="array" ref="I103">INDEX(lst_indexmatch_csf_impl_levels,MATCH(1,(B103=lst_indexmatch_cipv5id)*(F103=lst_indexmatch_csf_subcatid),0))</f>
        <v>1</v>
      </c>
      <c r="J103" s="106" t="str">
        <f t="shared" si="11"/>
        <v>Partial</v>
      </c>
    </row>
    <row r="104" spans="1:10" ht="28.8">
      <c r="A104" s="188"/>
      <c r="B104" s="114" t="s">
        <v>275</v>
      </c>
      <c r="C104" s="187"/>
      <c r="D104" s="191"/>
      <c r="E104" s="186"/>
      <c r="F104" s="120" t="s">
        <v>202</v>
      </c>
      <c r="G104" s="105" t="str">
        <f t="shared" si="10"/>
        <v>Monitoring for unauthorized personnel, connections, devices, and software is performed</v>
      </c>
      <c r="H104" s="151" t="str">
        <f t="array" ref="H104">_xlfn.SINGLE(INDEX(lst_indexmatch_csfid_cipid_relationship,MATCH(1,(lst_indexmatch_cipv5id=A101)*(lst_indexmatch_csf_subcatid=F104),0)))</f>
        <v>Compliance Related</v>
      </c>
      <c r="I104" s="152">
        <f t="array" ref="I104">INDEX(lst_indexmatch_csf_impl_levels,MATCH(1,(B104=lst_indexmatch_cipv5id)*(F104=lst_indexmatch_csf_subcatid),0))</f>
        <v>1</v>
      </c>
      <c r="J104" s="106" t="str">
        <f t="shared" si="11"/>
        <v>Partial</v>
      </c>
    </row>
    <row r="105" spans="1:10">
      <c r="A105" s="188"/>
      <c r="B105" s="114" t="s">
        <v>275</v>
      </c>
      <c r="C105" s="187"/>
      <c r="D105" s="191"/>
      <c r="E105" s="186"/>
      <c r="F105" s="120" t="s">
        <v>7</v>
      </c>
      <c r="G105" s="105" t="str">
        <f t="shared" si="10"/>
        <v>External information systems are catalogued</v>
      </c>
      <c r="H105" s="151" t="str">
        <f t="array" ref="H105">_xlfn.SINGLE(INDEX(lst_indexmatch_csfid_cipid_relationship,MATCH(1,(lst_indexmatch_cipv5id=A101)*(lst_indexmatch_csf_subcatid=F105),0)))</f>
        <v>Compliance Related</v>
      </c>
      <c r="I105" s="152">
        <f t="array" ref="I105">INDEX(lst_indexmatch_csf_impl_levels,MATCH(1,(B105=lst_indexmatch_cipv5id)*(F105=lst_indexmatch_csf_subcatid),0))</f>
        <v>1</v>
      </c>
      <c r="J105" s="106" t="str">
        <f t="shared" si="11"/>
        <v>Partial</v>
      </c>
    </row>
    <row r="106" spans="1:10">
      <c r="A106" s="188"/>
      <c r="B106" s="114" t="s">
        <v>275</v>
      </c>
      <c r="C106" s="187"/>
      <c r="D106" s="191"/>
      <c r="E106" s="186"/>
      <c r="F106" s="120" t="s">
        <v>26</v>
      </c>
      <c r="G106" s="105" t="str">
        <f t="shared" si="10"/>
        <v>Remote access is managed</v>
      </c>
      <c r="H106" s="151" t="str">
        <f t="array" ref="H106">_xlfn.SINGLE(INDEX(lst_indexmatch_csfid_cipid_relationship,MATCH(1,(lst_indexmatch_cipv5id=A101)*(lst_indexmatch_csf_subcatid=F106),0)))</f>
        <v>Compliance Related</v>
      </c>
      <c r="I106" s="152">
        <f t="array" ref="I106">INDEX(lst_indexmatch_csf_impl_levels,MATCH(1,(B106=lst_indexmatch_cipv5id)*(F106=lst_indexmatch_csf_subcatid),0))</f>
        <v>1</v>
      </c>
      <c r="J106" s="106" t="str">
        <f t="shared" si="11"/>
        <v>Partial</v>
      </c>
    </row>
    <row r="107" spans="1:10" ht="28.8">
      <c r="A107" s="188"/>
      <c r="B107" s="114" t="s">
        <v>275</v>
      </c>
      <c r="C107" s="187"/>
      <c r="D107" s="191"/>
      <c r="E107" s="186"/>
      <c r="F107" s="120" t="s">
        <v>28</v>
      </c>
      <c r="G107" s="105" t="str">
        <f t="shared" si="10"/>
        <v>Network integrity is protected, incorporating network segregation where appropriate</v>
      </c>
      <c r="H107" s="151" t="str">
        <f t="array" ref="H107">_xlfn.SINGLE(INDEX(lst_indexmatch_csfid_cipid_relationship,MATCH(1,(lst_indexmatch_cipv5id=A101)*(lst_indexmatch_csf_subcatid=F107),0)))</f>
        <v>Compliance Related</v>
      </c>
      <c r="I107" s="152">
        <f t="array" ref="I107">INDEX(lst_indexmatch_csf_impl_levels,MATCH(1,(B107=lst_indexmatch_cipv5id)*(F107=lst_indexmatch_csf_subcatid),0))</f>
        <v>1</v>
      </c>
      <c r="J107" s="106" t="str">
        <f t="shared" si="11"/>
        <v>Partial</v>
      </c>
    </row>
    <row r="108" spans="1:10" ht="43.2">
      <c r="A108" s="188"/>
      <c r="B108" s="114" t="s">
        <v>275</v>
      </c>
      <c r="C108" s="187"/>
      <c r="D108" s="191"/>
      <c r="E108" s="186"/>
      <c r="F108" s="120" t="s">
        <v>57</v>
      </c>
      <c r="G108" s="105" t="str">
        <f t="shared" si="10"/>
        <v xml:space="preserve">Users, devices, and other assets are authenticated (e.g., single-factor, multifactor) commensurate with the risk of the transaction (e.g., individuals’ security and privacy risks and other organizational risks) </v>
      </c>
      <c r="H108" s="151" t="str">
        <f t="array" ref="H108">_xlfn.SINGLE(INDEX(lst_indexmatch_csfid_cipid_relationship,MATCH(1,(lst_indexmatch_cipv5id=A101)*(lst_indexmatch_csf_subcatid=F108),0)))</f>
        <v>Cybersecurity Related</v>
      </c>
      <c r="I108" s="152">
        <f t="array" ref="I108">INDEX(lst_indexmatch_csf_impl_levels,MATCH(1,(B108=lst_indexmatch_cipv5id)*(F108=lst_indexmatch_csf_subcatid),0))</f>
        <v>1</v>
      </c>
      <c r="J108" s="106" t="str">
        <f t="shared" si="11"/>
        <v>Partial</v>
      </c>
    </row>
    <row r="109" spans="1:10">
      <c r="A109" s="188"/>
      <c r="B109" s="114" t="s">
        <v>275</v>
      </c>
      <c r="C109" s="187"/>
      <c r="D109" s="191"/>
      <c r="E109" s="186"/>
      <c r="F109" s="120" t="s">
        <v>143</v>
      </c>
      <c r="G109" s="105" t="str">
        <f t="shared" si="10"/>
        <v>Data-in-transit is protected</v>
      </c>
      <c r="H109" s="151" t="str">
        <f t="array" ref="H109">_xlfn.SINGLE(INDEX(lst_indexmatch_csfid_cipid_relationship,MATCH(1,(lst_indexmatch_cipv5id=A101)*(lst_indexmatch_csf_subcatid=F109),0)))</f>
        <v>Cybersecurity Related</v>
      </c>
      <c r="I109" s="152">
        <f t="array" ref="I109">INDEX(lst_indexmatch_csf_impl_levels,MATCH(1,(B109=lst_indexmatch_cipv5id)*(F109=lst_indexmatch_csf_subcatid),0))</f>
        <v>1</v>
      </c>
      <c r="J109" s="106" t="str">
        <f t="shared" si="11"/>
        <v>Partial</v>
      </c>
    </row>
    <row r="110" spans="1:10">
      <c r="A110" s="188"/>
      <c r="B110" s="114" t="s">
        <v>275</v>
      </c>
      <c r="C110" s="187"/>
      <c r="D110" s="191"/>
      <c r="E110" s="186"/>
      <c r="F110" s="120" t="s">
        <v>149</v>
      </c>
      <c r="G110" s="105" t="str">
        <f t="shared" si="10"/>
        <v>Protections against data leaks are implemented</v>
      </c>
      <c r="H110" s="151" t="str">
        <f t="array" ref="H110">_xlfn.SINGLE(INDEX(lst_indexmatch_csfid_cipid_relationship,MATCH(1,(lst_indexmatch_cipv5id=A101)*(lst_indexmatch_csf_subcatid=F110),0)))</f>
        <v>Cybersecurity Related</v>
      </c>
      <c r="I110" s="152">
        <f t="array" ref="I110">INDEX(lst_indexmatch_csf_impl_levels,MATCH(1,(B110=lst_indexmatch_cipv5id)*(F110=lst_indexmatch_csf_subcatid),0))</f>
        <v>1</v>
      </c>
      <c r="J110" s="106" t="str">
        <f t="shared" si="11"/>
        <v>Partial</v>
      </c>
    </row>
    <row r="111" spans="1:10" ht="28.8">
      <c r="A111" s="188"/>
      <c r="B111" s="114" t="s">
        <v>275</v>
      </c>
      <c r="C111" s="187"/>
      <c r="D111" s="191"/>
      <c r="E111" s="186"/>
      <c r="F111" s="120" t="s">
        <v>152</v>
      </c>
      <c r="G111" s="105" t="str">
        <f t="shared" si="10"/>
        <v>Integrity checking mechanisms are used to verify software, firmware, and information integrity</v>
      </c>
      <c r="H111" s="151" t="str">
        <f t="array" ref="H111">_xlfn.SINGLE(INDEX(lst_indexmatch_csfid_cipid_relationship,MATCH(1,(lst_indexmatch_cipv5id=A101)*(lst_indexmatch_csf_subcatid=F111),0)))</f>
        <v>Compliance Related</v>
      </c>
      <c r="I111" s="152">
        <f t="array" ref="I111">INDEX(lst_indexmatch_csf_impl_levels,MATCH(1,(B111=lst_indexmatch_cipv5id)*(F111=lst_indexmatch_csf_subcatid),0))</f>
        <v>1</v>
      </c>
      <c r="J111" s="106" t="str">
        <f t="shared" si="11"/>
        <v>Partial</v>
      </c>
    </row>
    <row r="112" spans="1:10">
      <c r="A112" s="188"/>
      <c r="B112" s="114" t="s">
        <v>275</v>
      </c>
      <c r="C112" s="187"/>
      <c r="D112" s="192"/>
      <c r="E112" s="186"/>
      <c r="F112" s="120" t="s">
        <v>48</v>
      </c>
      <c r="G112" s="105" t="str">
        <f t="shared" si="10"/>
        <v xml:space="preserve">Communications and control networks are protected </v>
      </c>
      <c r="H112" s="151" t="str">
        <f t="array" ref="H112">_xlfn.SINGLE(INDEX(lst_indexmatch_csfid_cipid_relationship,MATCH(1,(lst_indexmatch_cipv5id=A101)*(lst_indexmatch_csf_subcatid=F112),0)))</f>
        <v>Cybersecurity Related</v>
      </c>
      <c r="I112" s="152">
        <f t="array" ref="I112">INDEX(lst_indexmatch_csf_impl_levels,MATCH(1,(B112=lst_indexmatch_cipv5id)*(F112=lst_indexmatch_csf_subcatid),0))</f>
        <v>1</v>
      </c>
      <c r="J112" s="106" t="str">
        <f t="shared" si="11"/>
        <v>Partial</v>
      </c>
    </row>
    <row r="113" spans="1:10">
      <c r="A113" s="108"/>
      <c r="B113" s="109"/>
      <c r="C113" s="108"/>
      <c r="D113" s="108"/>
      <c r="E113" s="108"/>
      <c r="F113" s="108"/>
      <c r="G113" s="111"/>
      <c r="H113" s="149"/>
      <c r="I113" s="155"/>
      <c r="J113" s="112"/>
    </row>
    <row r="114" spans="1:10" ht="28.8">
      <c r="A114" s="188" t="s">
        <v>276</v>
      </c>
      <c r="B114" s="114" t="s">
        <v>276</v>
      </c>
      <c r="C114" s="187" t="str">
        <f>VLOOKUP(A114,tbl_cip_requirements,2)</f>
        <v xml:space="preserve">Purpose: To manage electronic access to BES Cyber Systems by specifying a controlled Electronic Security Perimeter in support of protecting BES Cyber Systems against compromise that could lead to misoperation or instability in the BES.
Requirement 2:
Each Responsible Entity allowing Interactive Remote Access to BES Cyber Systems shall implement one or more documented processes that collectively include the applicable requirement parts, where technically feasible, in CIP-005-5 Table R2 – Interactive Remote Access Management.
</v>
      </c>
      <c r="D114" s="190" t="str">
        <f>VLOOKUP(A114,tbl_cip_requirements,3)</f>
        <v>MEDIUM</v>
      </c>
      <c r="E114" s="186">
        <f>AVERAGE(I114:I122)</f>
        <v>1</v>
      </c>
      <c r="F114" s="120" t="s">
        <v>200</v>
      </c>
      <c r="G114" s="105" t="str">
        <f t="shared" ref="G114:G122" si="12">INDEX(lst_csf_subcategory_descriptions,MATCH(F114,dv_csf_subcategory_id,0),0)</f>
        <v>External service provider activity is monitored to detect potential cybersecurity events</v>
      </c>
      <c r="H114" s="151" t="str">
        <f t="array" ref="H114">_xlfn.SINGLE(INDEX(lst_indexmatch_csfid_cipid_relationship,MATCH(1,(lst_indexmatch_cipv5id=A114)*(lst_indexmatch_csf_subcatid=F114),0)))</f>
        <v>Compliance Related</v>
      </c>
      <c r="I114" s="152">
        <f t="array" ref="I114">INDEX(lst_indexmatch_csf_impl_levels,MATCH(1,(B114=lst_indexmatch_cipv5id)*(F114=lst_indexmatch_csf_subcatid),0))</f>
        <v>1</v>
      </c>
      <c r="J114" s="106" t="str">
        <f t="shared" ref="J114:J122" si="13">VLOOKUP(I114,tbl_implementation_tier_description,2)</f>
        <v>Partial</v>
      </c>
    </row>
    <row r="115" spans="1:10">
      <c r="A115" s="188"/>
      <c r="B115" s="114" t="s">
        <v>276</v>
      </c>
      <c r="C115" s="187"/>
      <c r="D115" s="191"/>
      <c r="E115" s="186"/>
      <c r="F115" s="120" t="s">
        <v>6</v>
      </c>
      <c r="G115" s="105" t="str">
        <f t="shared" si="12"/>
        <v>Organizational communication and data flows are mapped</v>
      </c>
      <c r="H115" s="151" t="str">
        <f t="array" ref="H115">_xlfn.SINGLE(INDEX(lst_indexmatch_csfid_cipid_relationship,MATCH(1,(lst_indexmatch_cipv5id=A114)*(lst_indexmatch_csf_subcatid=F115),0)))</f>
        <v>Compliance Related</v>
      </c>
      <c r="I115" s="152">
        <f t="array" ref="I115">INDEX(lst_indexmatch_csf_impl_levels,MATCH(1,(B115=lst_indexmatch_cipv5id)*(F115=lst_indexmatch_csf_subcatid),0))</f>
        <v>1</v>
      </c>
      <c r="J115" s="106" t="str">
        <f t="shared" si="13"/>
        <v>Partial</v>
      </c>
    </row>
    <row r="116" spans="1:10">
      <c r="A116" s="188"/>
      <c r="B116" s="114" t="s">
        <v>276</v>
      </c>
      <c r="C116" s="187"/>
      <c r="D116" s="191"/>
      <c r="E116" s="186"/>
      <c r="F116" s="120" t="s">
        <v>26</v>
      </c>
      <c r="G116" s="105" t="str">
        <f t="shared" si="12"/>
        <v>Remote access is managed</v>
      </c>
      <c r="H116" s="151" t="str">
        <f t="array" ref="H116">_xlfn.SINGLE(INDEX(lst_indexmatch_csfid_cipid_relationship,MATCH(1,(lst_indexmatch_cipv5id=A114)*(lst_indexmatch_csf_subcatid=F116),0)))</f>
        <v>Cybersecurity Related</v>
      </c>
      <c r="I116" s="152">
        <f t="array" ref="I116">INDEX(lst_indexmatch_csf_impl_levels,MATCH(1,(B116=lst_indexmatch_cipv5id)*(F116=lst_indexmatch_csf_subcatid),0))</f>
        <v>1</v>
      </c>
      <c r="J116" s="106" t="str">
        <f t="shared" si="13"/>
        <v>Partial</v>
      </c>
    </row>
    <row r="117" spans="1:10" ht="28.8">
      <c r="A117" s="188"/>
      <c r="B117" s="114" t="s">
        <v>276</v>
      </c>
      <c r="C117" s="187"/>
      <c r="D117" s="191"/>
      <c r="E117" s="186"/>
      <c r="F117" s="120" t="s">
        <v>27</v>
      </c>
      <c r="G117" s="105" t="str">
        <f t="shared" si="12"/>
        <v>Access permissions are managed, incorporating the principles of least privilege and separation of duties</v>
      </c>
      <c r="H117" s="151" t="str">
        <f t="array" ref="H117">_xlfn.SINGLE(INDEX(lst_indexmatch_csfid_cipid_relationship,MATCH(1,(lst_indexmatch_cipv5id=A114)*(lst_indexmatch_csf_subcatid=F117),0)))</f>
        <v>Compliance Related</v>
      </c>
      <c r="I117" s="152">
        <f t="array" ref="I117">INDEX(lst_indexmatch_csf_impl_levels,MATCH(1,(B117=lst_indexmatch_cipv5id)*(F117=lst_indexmatch_csf_subcatid),0))</f>
        <v>1</v>
      </c>
      <c r="J117" s="106" t="str">
        <f t="shared" si="13"/>
        <v>Partial</v>
      </c>
    </row>
    <row r="118" spans="1:10" ht="52.5" customHeight="1">
      <c r="A118" s="188"/>
      <c r="B118" s="114" t="s">
        <v>276</v>
      </c>
      <c r="C118" s="187"/>
      <c r="D118" s="191"/>
      <c r="E118" s="186"/>
      <c r="F118" s="120" t="s">
        <v>57</v>
      </c>
      <c r="G118" s="105" t="str">
        <f t="shared" si="12"/>
        <v xml:space="preserve">Users, devices, and other assets are authenticated (e.g., single-factor, multifactor) commensurate with the risk of the transaction (e.g., individuals’ security and privacy risks and other organizational risks) </v>
      </c>
      <c r="H118" s="151" t="str">
        <f t="array" ref="H118">_xlfn.SINGLE(INDEX(lst_indexmatch_csfid_cipid_relationship,MATCH(1,(lst_indexmatch_cipv5id=A114)*(lst_indexmatch_csf_subcatid=F118),0)))</f>
        <v>Cybersecurity Related</v>
      </c>
      <c r="I118" s="152">
        <f t="array" ref="I118">INDEX(lst_indexmatch_csf_impl_levels,MATCH(1,(B118=lst_indexmatch_cipv5id)*(F118=lst_indexmatch_csf_subcatid),0))</f>
        <v>1</v>
      </c>
      <c r="J118" s="106" t="str">
        <f t="shared" si="13"/>
        <v>Partial</v>
      </c>
    </row>
    <row r="119" spans="1:10">
      <c r="A119" s="188"/>
      <c r="B119" s="114" t="s">
        <v>276</v>
      </c>
      <c r="C119" s="187"/>
      <c r="D119" s="191"/>
      <c r="E119" s="186"/>
      <c r="F119" s="120" t="s">
        <v>143</v>
      </c>
      <c r="G119" s="105" t="str">
        <f t="shared" si="12"/>
        <v>Data-in-transit is protected</v>
      </c>
      <c r="H119" s="151" t="str">
        <f t="array" ref="H119">_xlfn.SINGLE(INDEX(lst_indexmatch_csfid_cipid_relationship,MATCH(1,(lst_indexmatch_cipv5id=A114)*(lst_indexmatch_csf_subcatid=F119),0)))</f>
        <v>Cybersecurity Related</v>
      </c>
      <c r="I119" s="152">
        <f t="array" ref="I119">INDEX(lst_indexmatch_csf_impl_levels,MATCH(1,(B119=lst_indexmatch_cipv5id)*(F119=lst_indexmatch_csf_subcatid),0))</f>
        <v>1</v>
      </c>
      <c r="J119" s="106" t="str">
        <f t="shared" si="13"/>
        <v>Partial</v>
      </c>
    </row>
    <row r="120" spans="1:10">
      <c r="A120" s="188"/>
      <c r="B120" s="114" t="s">
        <v>276</v>
      </c>
      <c r="C120" s="187"/>
      <c r="D120" s="191"/>
      <c r="E120" s="186"/>
      <c r="F120" s="120" t="s">
        <v>149</v>
      </c>
      <c r="G120" s="105" t="str">
        <f t="shared" si="12"/>
        <v>Protections against data leaks are implemented</v>
      </c>
      <c r="H120" s="151" t="str">
        <f t="array" ref="H120">_xlfn.SINGLE(INDEX(lst_indexmatch_csfid_cipid_relationship,MATCH(1,(lst_indexmatch_cipv5id=A114)*(lst_indexmatch_csf_subcatid=F120),0)))</f>
        <v>Cybersecurity Related</v>
      </c>
      <c r="I120" s="152">
        <f t="array" ref="I120">INDEX(lst_indexmatch_csf_impl_levels,MATCH(1,(B120=lst_indexmatch_cipv5id)*(F120=lst_indexmatch_csf_subcatid),0))</f>
        <v>1</v>
      </c>
      <c r="J120" s="106" t="str">
        <f t="shared" si="13"/>
        <v>Partial</v>
      </c>
    </row>
    <row r="121" spans="1:10" ht="45" customHeight="1">
      <c r="A121" s="188"/>
      <c r="B121" s="114" t="s">
        <v>276</v>
      </c>
      <c r="C121" s="187"/>
      <c r="D121" s="191"/>
      <c r="E121" s="186"/>
      <c r="F121" s="120" t="s">
        <v>170</v>
      </c>
      <c r="G121" s="105" t="str">
        <f t="shared" si="12"/>
        <v>Remote maintenance of organizational assets is approved, logged, and performed in a manner that prevents unauthorized access</v>
      </c>
      <c r="H121" s="151" t="str">
        <f t="array" ref="H121">_xlfn.SINGLE(INDEX(lst_indexmatch_csfid_cipid_relationship,MATCH(1,(lst_indexmatch_cipv5id=A114)*(lst_indexmatch_csf_subcatid=F121),0)))</f>
        <v>Cybersecurity Related</v>
      </c>
      <c r="I121" s="152">
        <f t="array" ref="I121">INDEX(lst_indexmatch_csf_impl_levels,MATCH(1,(B121=lst_indexmatch_cipv5id)*(F121=lst_indexmatch_csf_subcatid),0))</f>
        <v>1</v>
      </c>
      <c r="J121" s="106" t="str">
        <f t="shared" si="13"/>
        <v>Partial</v>
      </c>
    </row>
    <row r="122" spans="1:10" ht="26.25" customHeight="1">
      <c r="A122" s="188"/>
      <c r="B122" s="114" t="s">
        <v>276</v>
      </c>
      <c r="C122" s="187"/>
      <c r="D122" s="192"/>
      <c r="E122" s="186"/>
      <c r="F122" s="120" t="s">
        <v>48</v>
      </c>
      <c r="G122" s="105" t="str">
        <f t="shared" si="12"/>
        <v xml:space="preserve">Communications and control networks are protected </v>
      </c>
      <c r="H122" s="151" t="str">
        <f t="array" ref="H122">_xlfn.SINGLE(INDEX(lst_indexmatch_csfid_cipid_relationship,MATCH(1,(lst_indexmatch_cipv5id=A114)*(lst_indexmatch_csf_subcatid=F122),0)))</f>
        <v>Compliance Related</v>
      </c>
      <c r="I122" s="152">
        <f t="array" ref="I122">INDEX(lst_indexmatch_csf_impl_levels,MATCH(1,(B122=lst_indexmatch_cipv5id)*(F122=lst_indexmatch_csf_subcatid),0))</f>
        <v>1</v>
      </c>
      <c r="J122" s="106" t="str">
        <f t="shared" si="13"/>
        <v>Partial</v>
      </c>
    </row>
    <row r="123" spans="1:10">
      <c r="A123" s="108"/>
      <c r="B123" s="109"/>
      <c r="C123" s="108"/>
      <c r="D123" s="108"/>
      <c r="E123" s="108"/>
      <c r="F123" s="108"/>
      <c r="G123" s="111"/>
      <c r="H123" s="149"/>
      <c r="I123" s="155"/>
      <c r="J123" s="112"/>
    </row>
    <row r="124" spans="1:10" ht="28.8">
      <c r="A124" s="188" t="s">
        <v>277</v>
      </c>
      <c r="B124" s="114" t="s">
        <v>277</v>
      </c>
      <c r="C124" s="187" t="str">
        <f>VLOOKUP(A124,tbl_cip_requirements,2)</f>
        <v xml:space="preserve">Purpose: To manage physical access to Bulk Electric System (BES) Cyber Systems by specifying a physical security plan in support of protecting BES Cyber Systems against compromise that could lead to misoperation or instability in the BES.
Requirement 1:
Each Responsible Entity shall implement one or more documented physical security plan(s) that collectively include all of the applicable requirement parts in CIP-006-6 Table R1 – Physical Security Plan.
</v>
      </c>
      <c r="D124" s="190" t="str">
        <f>VLOOKUP(A124,tbl_cip_requirements,3)</f>
        <v>MEDIUM</v>
      </c>
      <c r="E124" s="186">
        <f>AVERAGE(I124:I130)</f>
        <v>1</v>
      </c>
      <c r="F124" s="120" t="s">
        <v>192</v>
      </c>
      <c r="G124" s="105" t="str">
        <f t="shared" ref="G124:G130" si="14">INDEX(lst_csf_subcategory_descriptions,MATCH(F124,dv_csf_subcategory_id,0),0)</f>
        <v>The physical environment is monitored to detect potential cybersecurity events</v>
      </c>
      <c r="H124" s="151" t="str">
        <f t="array" ref="H124">_xlfn.SINGLE(INDEX(lst_indexmatch_csfid_cipid_relationship,MATCH(1,(lst_indexmatch_cipv5id=A124)*(lst_indexmatch_csf_subcatid=F124),0)))</f>
        <v>Compliance Related</v>
      </c>
      <c r="I124" s="152">
        <f t="array" ref="I124">INDEX(lst_indexmatch_csf_impl_levels,MATCH(1,(B124=lst_indexmatch_cipv5id)*(F124=lst_indexmatch_csf_subcatid),0))</f>
        <v>1</v>
      </c>
      <c r="J124" s="106" t="str">
        <f t="shared" ref="J124:J130" si="15">VLOOKUP(I124,tbl_implementation_tier_description,2)</f>
        <v>Partial</v>
      </c>
    </row>
    <row r="125" spans="1:10">
      <c r="A125" s="188"/>
      <c r="B125" s="114" t="s">
        <v>277</v>
      </c>
      <c r="C125" s="187"/>
      <c r="D125" s="191"/>
      <c r="E125" s="186"/>
      <c r="F125" s="120" t="s">
        <v>194</v>
      </c>
      <c r="G125" s="105" t="str">
        <f t="shared" si="14"/>
        <v>Personnel activity is monitored to detect potential cybersecurity events</v>
      </c>
      <c r="H125" s="151" t="str">
        <f t="array" ref="H125">_xlfn.SINGLE(INDEX(lst_indexmatch_csfid_cipid_relationship,MATCH(1,(lst_indexmatch_cipv5id=A124)*(lst_indexmatch_csf_subcatid=F125),0)))</f>
        <v>Compliance Related</v>
      </c>
      <c r="I125" s="152">
        <f t="array" ref="I125">INDEX(lst_indexmatch_csf_impl_levels,MATCH(1,(B125=lst_indexmatch_cipv5id)*(F125=lst_indexmatch_csf_subcatid),0))</f>
        <v>1</v>
      </c>
      <c r="J125" s="106" t="str">
        <f t="shared" si="15"/>
        <v>Partial</v>
      </c>
    </row>
    <row r="126" spans="1:10" ht="28.8">
      <c r="A126" s="188"/>
      <c r="B126" s="114" t="s">
        <v>277</v>
      </c>
      <c r="C126" s="187"/>
      <c r="D126" s="191"/>
      <c r="E126" s="186"/>
      <c r="F126" s="120" t="s">
        <v>200</v>
      </c>
      <c r="G126" s="105" t="str">
        <f t="shared" si="14"/>
        <v>External service provider activity is monitored to detect potential cybersecurity events</v>
      </c>
      <c r="H126" s="151" t="str">
        <f t="array" ref="H126">_xlfn.SINGLE(INDEX(lst_indexmatch_csfid_cipid_relationship,MATCH(1,(lst_indexmatch_cipv5id=A124)*(lst_indexmatch_csf_subcatid=F126),0)))</f>
        <v>Compliance Related</v>
      </c>
      <c r="I126" s="152">
        <f t="array" ref="I126">INDEX(lst_indexmatch_csf_impl_levels,MATCH(1,(B126=lst_indexmatch_cipv5id)*(F126=lst_indexmatch_csf_subcatid),0))</f>
        <v>1</v>
      </c>
      <c r="J126" s="106" t="str">
        <f t="shared" si="15"/>
        <v>Partial</v>
      </c>
    </row>
    <row r="127" spans="1:10" ht="28.8">
      <c r="A127" s="188"/>
      <c r="B127" s="114" t="s">
        <v>277</v>
      </c>
      <c r="C127" s="187"/>
      <c r="D127" s="191"/>
      <c r="E127" s="186"/>
      <c r="F127" s="120" t="s">
        <v>202</v>
      </c>
      <c r="G127" s="105" t="str">
        <f t="shared" si="14"/>
        <v>Monitoring for unauthorized personnel, connections, devices, and software is performed</v>
      </c>
      <c r="H127" s="151" t="str">
        <f t="array" ref="H127">_xlfn.SINGLE(INDEX(lst_indexmatch_csfid_cipid_relationship,MATCH(1,(lst_indexmatch_cipv5id=A124)*(lst_indexmatch_csf_subcatid=F127),0)))</f>
        <v>Compliance Related</v>
      </c>
      <c r="I127" s="152">
        <f t="array" ref="I127">INDEX(lst_indexmatch_csf_impl_levels,MATCH(1,(B127=lst_indexmatch_cipv5id)*(F127=lst_indexmatch_csf_subcatid),0))</f>
        <v>1</v>
      </c>
      <c r="J127" s="106" t="str">
        <f t="shared" si="15"/>
        <v>Partial</v>
      </c>
    </row>
    <row r="128" spans="1:10">
      <c r="A128" s="188"/>
      <c r="B128" s="114" t="s">
        <v>277</v>
      </c>
      <c r="C128" s="187"/>
      <c r="D128" s="191"/>
      <c r="E128" s="186"/>
      <c r="F128" s="120" t="s">
        <v>25</v>
      </c>
      <c r="G128" s="105" t="str">
        <f t="shared" si="14"/>
        <v>Physical access to assets is managed and protected</v>
      </c>
      <c r="H128" s="151" t="str">
        <f t="array" ref="H128">_xlfn.SINGLE(INDEX(lst_indexmatch_csfid_cipid_relationship,MATCH(1,(lst_indexmatch_cipv5id=A124)*(lst_indexmatch_csf_subcatid=F128),0)))</f>
        <v>Compliance Related</v>
      </c>
      <c r="I128" s="152">
        <f t="array" ref="I128">INDEX(lst_indexmatch_csf_impl_levels,MATCH(1,(B128=lst_indexmatch_cipv5id)*(F128=lst_indexmatch_csf_subcatid),0))</f>
        <v>1</v>
      </c>
      <c r="J128" s="106" t="str">
        <f t="shared" si="15"/>
        <v>Partial</v>
      </c>
    </row>
    <row r="129" spans="1:10" ht="28.8">
      <c r="A129" s="188"/>
      <c r="B129" s="114" t="s">
        <v>277</v>
      </c>
      <c r="C129" s="187"/>
      <c r="D129" s="191"/>
      <c r="E129" s="186"/>
      <c r="F129" s="120" t="s">
        <v>45</v>
      </c>
      <c r="G129" s="105" t="str">
        <f t="shared" si="14"/>
        <v>Audit/log records are determined, documented, implemented, and reviewed in accordance with policy</v>
      </c>
      <c r="H129" s="151" t="str">
        <f t="array" ref="H129">_xlfn.SINGLE(INDEX(lst_indexmatch_csfid_cipid_relationship,MATCH(1,(lst_indexmatch_cipv5id=A124)*(lst_indexmatch_csf_subcatid=F129),0)))</f>
        <v>Compliance Related</v>
      </c>
      <c r="I129" s="152">
        <f t="array" ref="I129">INDEX(lst_indexmatch_csf_impl_levels,MATCH(1,(B129=lst_indexmatch_cipv5id)*(F129=lst_indexmatch_csf_subcatid),0))</f>
        <v>1</v>
      </c>
      <c r="J129" s="106" t="str">
        <f t="shared" si="15"/>
        <v>Partial</v>
      </c>
    </row>
    <row r="130" spans="1:10" ht="60.75" customHeight="1">
      <c r="A130" s="188"/>
      <c r="B130" s="114" t="s">
        <v>277</v>
      </c>
      <c r="C130" s="187"/>
      <c r="D130" s="192"/>
      <c r="E130" s="186"/>
      <c r="F130" s="120" t="s">
        <v>48</v>
      </c>
      <c r="G130" s="105" t="str">
        <f t="shared" si="14"/>
        <v xml:space="preserve">Communications and control networks are protected </v>
      </c>
      <c r="H130" s="151" t="str">
        <f t="array" ref="H130">_xlfn.SINGLE(INDEX(lst_indexmatch_csfid_cipid_relationship,MATCH(1,(lst_indexmatch_cipv5id=A124)*(lst_indexmatch_csf_subcatid=F130),0)))</f>
        <v>Cybersecurity Related</v>
      </c>
      <c r="I130" s="152">
        <f t="array" ref="I130">INDEX(lst_indexmatch_csf_impl_levels,MATCH(1,(B130=lst_indexmatch_cipv5id)*(F130=lst_indexmatch_csf_subcatid),0))</f>
        <v>1</v>
      </c>
      <c r="J130" s="106" t="str">
        <f t="shared" si="15"/>
        <v>Partial</v>
      </c>
    </row>
    <row r="131" spans="1:10">
      <c r="A131" s="108"/>
      <c r="B131" s="109"/>
      <c r="C131" s="108"/>
      <c r="D131" s="108"/>
      <c r="E131" s="108"/>
      <c r="F131" s="108"/>
      <c r="G131" s="111"/>
      <c r="H131" s="149"/>
      <c r="I131" s="155"/>
      <c r="J131" s="112"/>
    </row>
    <row r="132" spans="1:10" ht="27.75" customHeight="1">
      <c r="A132" s="188" t="s">
        <v>278</v>
      </c>
      <c r="B132" s="114" t="s">
        <v>278</v>
      </c>
      <c r="C132" s="187" t="str">
        <f>VLOOKUP(A132,tbl_cip_requirements,2)</f>
        <v xml:space="preserve">Purpose: To manage physical access to Bulk Electric System (BES) Cyber Systems by specifying a physical security plan in support of protecting BES Cyber Systems against compromise that could lead to misoperation or instability in the BES.
Requirement 2:
Each Responsible Entity shall implement one or more documented visitor control program(s) that include each of the applicable requirement parts in CIP-006-6 Table R2 – Visitor Control Program.
</v>
      </c>
      <c r="D132" s="190" t="str">
        <f>VLOOKUP(A132,tbl_cip_requirements,3)</f>
        <v>MEDIUM</v>
      </c>
      <c r="E132" s="186">
        <f>AVERAGE(I132:I135)</f>
        <v>1</v>
      </c>
      <c r="F132" s="120" t="s">
        <v>192</v>
      </c>
      <c r="G132" s="105" t="str">
        <f>INDEX(lst_csf_subcategory_descriptions,MATCH(F21,dv_csf_subcategory_id,0),0)</f>
        <v>The physical environment is monitored to detect potential cybersecurity events</v>
      </c>
      <c r="H132" s="151" t="str">
        <f t="array" ref="H132">_xlfn.SINGLE(INDEX(lst_indexmatch_csfid_cipid_relationship,MATCH(1,(lst_indexmatch_cipv5id=A132)*(lst_indexmatch_csf_subcatid=F132),0)))</f>
        <v>Compliance Related</v>
      </c>
      <c r="I132" s="152">
        <f t="array" ref="I132">INDEX(lst_indexmatch_csf_impl_levels,MATCH(1,(B132=lst_indexmatch_cipv5id)*(F132=lst_indexmatch_csf_subcatid),0))</f>
        <v>1</v>
      </c>
      <c r="J132" s="106" t="str">
        <f t="shared" ref="J132:J139" si="16">VLOOKUP(I132,tbl_implementation_tier_description,2)</f>
        <v>Partial</v>
      </c>
    </row>
    <row r="133" spans="1:10">
      <c r="A133" s="188"/>
      <c r="B133" s="114" t="s">
        <v>278</v>
      </c>
      <c r="C133" s="187"/>
      <c r="D133" s="191"/>
      <c r="E133" s="186"/>
      <c r="F133" s="120" t="s">
        <v>25</v>
      </c>
      <c r="G133" s="105" t="str">
        <f t="shared" ref="G133:G139" si="17">INDEX(lst_csf_subcategory_descriptions,MATCH(F133,dv_csf_subcategory_id,0),0)</f>
        <v>Physical access to assets is managed and protected</v>
      </c>
      <c r="H133" s="151" t="str">
        <f t="array" ref="H133">_xlfn.SINGLE(INDEX(lst_indexmatch_csfid_cipid_relationship,MATCH(1,(lst_indexmatch_cipv5id=A132)*(lst_indexmatch_csf_subcatid=F133),0)))</f>
        <v>Compliance Related</v>
      </c>
      <c r="I133" s="152">
        <f t="array" ref="I133">INDEX(lst_indexmatch_csf_impl_levels,MATCH(1,(B133=lst_indexmatch_cipv5id)*(F133=lst_indexmatch_csf_subcatid),0))</f>
        <v>1</v>
      </c>
      <c r="J133" s="106" t="str">
        <f t="shared" si="16"/>
        <v>Partial</v>
      </c>
    </row>
    <row r="134" spans="1:10" ht="28.8">
      <c r="A134" s="188"/>
      <c r="B134" s="114" t="s">
        <v>278</v>
      </c>
      <c r="C134" s="187"/>
      <c r="D134" s="191"/>
      <c r="E134" s="186"/>
      <c r="F134" s="120" t="s">
        <v>33</v>
      </c>
      <c r="G134" s="105" t="str">
        <f t="shared" si="17"/>
        <v>Physical and cybersecurity personnel understand their roles and responsibilities</v>
      </c>
      <c r="H134" s="151" t="str">
        <f t="array" ref="H134">_xlfn.SINGLE(INDEX(lst_indexmatch_csfid_cipid_relationship,MATCH(1,(lst_indexmatch_cipv5id=A132)*(lst_indexmatch_csf_subcatid=F134),0)))</f>
        <v>Compliance Related</v>
      </c>
      <c r="I134" s="152">
        <f t="array" ref="I134">INDEX(lst_indexmatch_csf_impl_levels,MATCH(1,(B134=lst_indexmatch_cipv5id)*(F134=lst_indexmatch_csf_subcatid),0))</f>
        <v>1</v>
      </c>
      <c r="J134" s="106" t="str">
        <f t="shared" si="16"/>
        <v>Partial</v>
      </c>
    </row>
    <row r="135" spans="1:10" ht="74.25" customHeight="1">
      <c r="A135" s="188"/>
      <c r="B135" s="114" t="s">
        <v>278</v>
      </c>
      <c r="C135" s="187"/>
      <c r="D135" s="192"/>
      <c r="E135" s="186"/>
      <c r="F135" s="120" t="s">
        <v>45</v>
      </c>
      <c r="G135" s="105" t="str">
        <f t="shared" si="17"/>
        <v>Audit/log records are determined, documented, implemented, and reviewed in accordance with policy</v>
      </c>
      <c r="H135" s="151" t="str">
        <f t="array" ref="H135">_xlfn.SINGLE(INDEX(lst_indexmatch_csfid_cipid_relationship,MATCH(1,(lst_indexmatch_cipv5id=A132)*(lst_indexmatch_csf_subcatid=F135),0)))</f>
        <v>Cybersecurity Related</v>
      </c>
      <c r="I135" s="152">
        <f t="array" ref="I135">INDEX(lst_indexmatch_csf_impl_levels,MATCH(1,(B135=lst_indexmatch_cipv5id)*(F135=lst_indexmatch_csf_subcatid),0))</f>
        <v>1</v>
      </c>
      <c r="J135" s="106" t="str">
        <f t="shared" si="16"/>
        <v>Partial</v>
      </c>
    </row>
    <row r="136" spans="1:10" s="3" customFormat="1">
      <c r="A136" s="108"/>
      <c r="B136" s="109"/>
      <c r="C136" s="108"/>
      <c r="D136" s="108"/>
      <c r="E136" s="108"/>
      <c r="F136" s="108"/>
      <c r="G136" s="111"/>
      <c r="H136" s="149"/>
      <c r="I136" s="155"/>
      <c r="J136" s="112"/>
    </row>
    <row r="137" spans="1:10" ht="30" customHeight="1">
      <c r="A137" s="188" t="s">
        <v>279</v>
      </c>
      <c r="B137" s="115" t="s">
        <v>279</v>
      </c>
      <c r="C137" s="187" t="str">
        <f>VLOOKUP(A137,tbl_cip_requirements,2)</f>
        <v xml:space="preserve">Purpose: To manage physical access to Bulk Electric System (BES) Cyber Systems by specifying a physical security plan in support of protecting BES Cyber Systems against compromise that could lead to misoperation or instability in the BES.
Requirement 3:
Each Responsible Entity shall implement one or more documented Physical Access Control System maintenance and testing program(s) that collectively include each of the applicable requirement parts in CIP-006-6 Table R3 – Maintenance and Testing Program.
</v>
      </c>
      <c r="D137" s="190" t="str">
        <f>VLOOKUP(A137,tbl_cip_requirements,3)</f>
        <v>MEDIUM</v>
      </c>
      <c r="E137" s="186">
        <f>AVERAGE(I137:I139)</f>
        <v>1</v>
      </c>
      <c r="F137" s="120" t="s">
        <v>211</v>
      </c>
      <c r="G137" s="105" t="str">
        <f t="shared" si="17"/>
        <v>Detection processes are tested</v>
      </c>
      <c r="H137" s="151" t="str">
        <f t="array" ref="H137">_xlfn.SINGLE(INDEX(lst_indexmatch_csfid_cipid_relationship,MATCH(1,(lst_indexmatch_cipv5id=A137)*(lst_indexmatch_csf_subcatid=F137),0)))</f>
        <v>Cybersecurity Related</v>
      </c>
      <c r="I137" s="152">
        <f t="array" ref="I137">INDEX(lst_indexmatch_csf_impl_levels,MATCH(1,(B137=lst_indexmatch_cipv5id)*(F137=lst_indexmatch_csf_subcatid),0))</f>
        <v>1</v>
      </c>
      <c r="J137" s="106" t="str">
        <f t="shared" si="16"/>
        <v>Partial</v>
      </c>
    </row>
    <row r="138" spans="1:10" ht="28.8">
      <c r="A138" s="188"/>
      <c r="B138" s="115" t="s">
        <v>279</v>
      </c>
      <c r="C138" s="187"/>
      <c r="D138" s="191"/>
      <c r="E138" s="186"/>
      <c r="F138" s="120" t="s">
        <v>167</v>
      </c>
      <c r="G138" s="105" t="str">
        <f t="shared" si="17"/>
        <v>Maintenance and repair of organizational assets is performed and logged in a timely manner, with approved and controlled tools</v>
      </c>
      <c r="H138" s="151" t="str">
        <f t="array" ref="H138">_xlfn.SINGLE(INDEX(lst_indexmatch_csfid_cipid_relationship,MATCH(1,(lst_indexmatch_cipv5id=A137)*(lst_indexmatch_csf_subcatid=F138),0)))</f>
        <v>Compliance Related</v>
      </c>
      <c r="I138" s="152">
        <f t="array" ref="I138">INDEX(lst_indexmatch_csf_impl_levels,MATCH(1,(B138=lst_indexmatch_cipv5id)*(F138=lst_indexmatch_csf_subcatid),0))</f>
        <v>1</v>
      </c>
      <c r="J138" s="106" t="str">
        <f t="shared" si="16"/>
        <v>Partial</v>
      </c>
    </row>
    <row r="139" spans="1:10" ht="128.25" customHeight="1">
      <c r="A139" s="188"/>
      <c r="B139" s="115" t="s">
        <v>279</v>
      </c>
      <c r="C139" s="187"/>
      <c r="D139" s="192"/>
      <c r="E139" s="186"/>
      <c r="F139" s="120" t="s">
        <v>170</v>
      </c>
      <c r="G139" s="105" t="str">
        <f t="shared" si="17"/>
        <v>Remote maintenance of organizational assets is approved, logged, and performed in a manner that prevents unauthorized access</v>
      </c>
      <c r="H139" s="151" t="str">
        <f t="array" ref="H139">_xlfn.SINGLE(INDEX(lst_indexmatch_csfid_cipid_relationship,MATCH(1,(lst_indexmatch_cipv5id=A137)*(lst_indexmatch_csf_subcatid=F139),0)))</f>
        <v>Compliance Related</v>
      </c>
      <c r="I139" s="152">
        <f t="array" ref="I139">INDEX(lst_indexmatch_csf_impl_levels,MATCH(1,(B139=lst_indexmatch_cipv5id)*(F139=lst_indexmatch_csf_subcatid),0))</f>
        <v>1</v>
      </c>
      <c r="J139" s="106" t="str">
        <f t="shared" si="16"/>
        <v>Partial</v>
      </c>
    </row>
    <row r="140" spans="1:10">
      <c r="A140" s="108"/>
      <c r="B140" s="109"/>
      <c r="C140" s="108"/>
      <c r="D140" s="108"/>
      <c r="E140" s="108"/>
      <c r="F140" s="108"/>
      <c r="G140" s="111"/>
      <c r="H140" s="149"/>
      <c r="I140" s="155"/>
      <c r="J140" s="112"/>
    </row>
    <row r="141" spans="1:10">
      <c r="A141" s="188" t="s">
        <v>280</v>
      </c>
      <c r="B141" s="116" t="s">
        <v>280</v>
      </c>
      <c r="C141" s="187" t="str">
        <f>VLOOKUP(A141,tbl_cip_requirements,2)</f>
        <v xml:space="preserve">Purpose: To manage system security by specifying select technical, operational, and procedural requirements in support of protecting BES Cyber Systems against compromise that could lead to misoperation or instability in the Bulk Electric System (BES).
Requirement 1:
Each Responsible Entity shall implement one or more documented process(es) that collectively include each of the applicable requirement parts in CIP-007-6 Table R1 – Ports and Services.
</v>
      </c>
      <c r="D141" s="190" t="str">
        <f>VLOOKUP(A141,tbl_cip_requirements,3)</f>
        <v>MEDIUM</v>
      </c>
      <c r="E141" s="186">
        <f>AVERAGE(I141:I143)</f>
        <v>1</v>
      </c>
      <c r="F141" s="120" t="s">
        <v>25</v>
      </c>
      <c r="G141" s="105" t="str">
        <f>INDEX(lst_csf_subcategory_descriptions,MATCH(F141,dv_csf_subcategory_id,0),0)</f>
        <v>Physical access to assets is managed and protected</v>
      </c>
      <c r="H141" s="151" t="str">
        <f t="array" ref="H141">_xlfn.SINGLE(INDEX(lst_indexmatch_csfid_cipid_relationship,MATCH(1,(lst_indexmatch_cipv5id=A141)*(lst_indexmatch_csf_subcatid=F141),0)))</f>
        <v>Compliance Related</v>
      </c>
      <c r="I141" s="152">
        <f t="array" ref="I141">INDEX(lst_indexmatch_csf_impl_levels,MATCH(1,(B141=lst_indexmatch_cipv5id)*(F141=lst_indexmatch_csf_subcatid),0))</f>
        <v>1</v>
      </c>
      <c r="J141" s="106" t="str">
        <f>VLOOKUP(I141,tbl_implementation_tier_description,2)</f>
        <v>Partial</v>
      </c>
    </row>
    <row r="142" spans="1:10">
      <c r="A142" s="188"/>
      <c r="B142" s="116" t="s">
        <v>280</v>
      </c>
      <c r="C142" s="187"/>
      <c r="D142" s="191"/>
      <c r="E142" s="186"/>
      <c r="F142" s="120" t="s">
        <v>46</v>
      </c>
      <c r="G142" s="105" t="str">
        <f>INDEX(lst_csf_subcategory_descriptions,MATCH(F142,dv_csf_subcategory_id,0),0)</f>
        <v>Removable media is protected and its use restricted according to policy</v>
      </c>
      <c r="H142" s="151" t="str">
        <f t="array" ref="H142">_xlfn.SINGLE(INDEX(lst_indexmatch_csfid_cipid_relationship,MATCH(1,(lst_indexmatch_cipv5id=A141)*(lst_indexmatch_csf_subcatid=F142),0)))</f>
        <v>Compliance Related</v>
      </c>
      <c r="I142" s="152">
        <f t="array" ref="I142">INDEX(lst_indexmatch_csf_impl_levels,MATCH(1,(B142=lst_indexmatch_cipv5id)*(F142=lst_indexmatch_csf_subcatid),0))</f>
        <v>1</v>
      </c>
      <c r="J142" s="106" t="str">
        <f>VLOOKUP(I142,tbl_implementation_tier_description,2)</f>
        <v>Partial</v>
      </c>
    </row>
    <row r="143" spans="1:10" ht="134.25" customHeight="1">
      <c r="A143" s="188"/>
      <c r="B143" s="116" t="s">
        <v>280</v>
      </c>
      <c r="C143" s="187"/>
      <c r="D143" s="192"/>
      <c r="E143" s="186"/>
      <c r="F143" s="120" t="s">
        <v>47</v>
      </c>
      <c r="G143" s="105" t="str">
        <f>INDEX(lst_csf_subcategory_descriptions,MATCH(F143,dv_csf_subcategory_id,0),0)</f>
        <v xml:space="preserve">The principle of least functionality is incorporated by configuring systems to provide only essential capabilities </v>
      </c>
      <c r="H143" s="151" t="str">
        <f t="array" ref="H143">_xlfn.SINGLE(INDEX(lst_indexmatch_csfid_cipid_relationship,MATCH(1,(lst_indexmatch_cipv5id=A141)*(lst_indexmatch_csf_subcatid=F143),0)))</f>
        <v>Compliance Related</v>
      </c>
      <c r="I143" s="152">
        <f t="array" ref="I143">INDEX(lst_indexmatch_csf_impl_levels,MATCH(1,(B143=lst_indexmatch_cipv5id)*(F143=lst_indexmatch_csf_subcatid),0))</f>
        <v>1</v>
      </c>
      <c r="J143" s="106" t="str">
        <f>VLOOKUP(I143,tbl_implementation_tier_description,2)</f>
        <v>Partial</v>
      </c>
    </row>
    <row r="144" spans="1:10">
      <c r="A144" s="108"/>
      <c r="B144" s="109"/>
      <c r="C144" s="108"/>
      <c r="D144" s="108"/>
      <c r="E144" s="108"/>
      <c r="F144" s="108"/>
      <c r="G144" s="111"/>
      <c r="H144" s="149"/>
      <c r="I144" s="155"/>
      <c r="J144" s="112"/>
    </row>
    <row r="145" spans="1:10">
      <c r="A145" s="188" t="s">
        <v>281</v>
      </c>
      <c r="B145" s="115" t="s">
        <v>281</v>
      </c>
      <c r="C145" s="187" t="str">
        <f>VLOOKUP(A145,tbl_cip_requirements,2)</f>
        <v xml:space="preserve">Purpose: To manage system security by specifying select technical, operational, and procedural requirements in support of protecting BES Cyber Systems against compromise that could lead to misoperation or instability in the Bulk Electric System (BES).
Requirement 2:
Each Responsible Entity shall implement one or more documented process(es) that collectively include each of the applicable requirement parts in CIP-007-6 Table R2 – Security Patch Management.
</v>
      </c>
      <c r="D145" s="190" t="str">
        <f>VLOOKUP(A145,tbl_cip_requirements,3)</f>
        <v>MEDIUM</v>
      </c>
      <c r="E145" s="186">
        <f>AVERAGE(I145:I152)</f>
        <v>1</v>
      </c>
      <c r="F145" s="120" t="s">
        <v>15</v>
      </c>
      <c r="G145" s="105" t="str">
        <f t="shared" ref="G145:G152" si="18">INDEX(lst_csf_subcategory_descriptions,MATCH(F145,dv_csf_subcategory_id,0),0)</f>
        <v>Asset vulnerabilities are identified and documented</v>
      </c>
      <c r="H145" s="151" t="str">
        <f t="array" ref="H145">_xlfn.SINGLE(INDEX(lst_indexmatch_csfid_cipid_relationship,MATCH(1,(lst_indexmatch_cipv5id=A145)*(lst_indexmatch_csf_subcatid=F145),0)))</f>
        <v>Compliance Related</v>
      </c>
      <c r="I145" s="152">
        <f t="array" ref="I145">INDEX(lst_indexmatch_csf_impl_levels,MATCH(1,(B145=lst_indexmatch_cipv5id)*(F145=lst_indexmatch_csf_subcatid),0))</f>
        <v>1</v>
      </c>
      <c r="J145" s="106" t="str">
        <f t="shared" ref="J145:J152" si="19">VLOOKUP(I145,tbl_implementation_tier_description,2)</f>
        <v>Partial</v>
      </c>
    </row>
    <row r="146" spans="1:10" ht="28.8">
      <c r="A146" s="188"/>
      <c r="B146" s="115" t="s">
        <v>281</v>
      </c>
      <c r="C146" s="187"/>
      <c r="D146" s="191"/>
      <c r="E146" s="186"/>
      <c r="F146" s="120" t="s">
        <v>16</v>
      </c>
      <c r="G146" s="105" t="str">
        <f t="shared" si="18"/>
        <v xml:space="preserve">Cyber threat intelligence is received from information sharing forums and sources </v>
      </c>
      <c r="H146" s="151" t="str">
        <f t="array" ref="H146">_xlfn.SINGLE(INDEX(lst_indexmatch_csfid_cipid_relationship,MATCH(1,(lst_indexmatch_cipv5id=A145)*(lst_indexmatch_csf_subcatid=F146),0)))</f>
        <v>Compliance Related</v>
      </c>
      <c r="I146" s="152">
        <f t="array" ref="I146">INDEX(lst_indexmatch_csf_impl_levels,MATCH(1,(B146=lst_indexmatch_cipv5id)*(F146=lst_indexmatch_csf_subcatid),0))</f>
        <v>1</v>
      </c>
      <c r="J146" s="106" t="str">
        <f t="shared" si="19"/>
        <v>Partial</v>
      </c>
    </row>
    <row r="147" spans="1:10" ht="26.25" customHeight="1">
      <c r="A147" s="188"/>
      <c r="B147" s="115" t="s">
        <v>281</v>
      </c>
      <c r="C147" s="187"/>
      <c r="D147" s="191"/>
      <c r="E147" s="186"/>
      <c r="F147" s="120" t="s">
        <v>19</v>
      </c>
      <c r="G147" s="105" t="str">
        <f t="shared" si="18"/>
        <v>Threats, vulnerabilities, likelihoods, and impacts are used to determine risk</v>
      </c>
      <c r="H147" s="151" t="str">
        <f t="array" ref="H147">_xlfn.SINGLE(INDEX(lst_indexmatch_csfid_cipid_relationship,MATCH(1,(lst_indexmatch_cipv5id=A145)*(lst_indexmatch_csf_subcatid=F147),0)))</f>
        <v>Compliance Related</v>
      </c>
      <c r="I147" s="152">
        <f t="array" ref="I147">INDEX(lst_indexmatch_csf_impl_levels,MATCH(1,(B147=lst_indexmatch_cipv5id)*(F147=lst_indexmatch_csf_subcatid),0))</f>
        <v>1</v>
      </c>
      <c r="J147" s="106" t="str">
        <f t="shared" si="19"/>
        <v>Partial</v>
      </c>
    </row>
    <row r="148" spans="1:10">
      <c r="A148" s="188"/>
      <c r="B148" s="115" t="s">
        <v>281</v>
      </c>
      <c r="C148" s="187"/>
      <c r="D148" s="191"/>
      <c r="E148" s="186"/>
      <c r="F148" s="120" t="s">
        <v>20</v>
      </c>
      <c r="G148" s="105" t="str">
        <f t="shared" si="18"/>
        <v>Risk responses are identified and prioritized</v>
      </c>
      <c r="H148" s="151" t="str">
        <f t="array" ref="H148">_xlfn.SINGLE(INDEX(lst_indexmatch_csfid_cipid_relationship,MATCH(1,(lst_indexmatch_cipv5id=A145)*(lst_indexmatch_csf_subcatid=F148),0)))</f>
        <v>Compliance Related</v>
      </c>
      <c r="I148" s="152">
        <f t="array" ref="I148">INDEX(lst_indexmatch_csf_impl_levels,MATCH(1,(B148=lst_indexmatch_cipv5id)*(F148=lst_indexmatch_csf_subcatid),0))</f>
        <v>1</v>
      </c>
      <c r="J148" s="106" t="str">
        <f t="shared" si="19"/>
        <v>Partial</v>
      </c>
    </row>
    <row r="149" spans="1:10">
      <c r="A149" s="188"/>
      <c r="B149" s="115" t="s">
        <v>281</v>
      </c>
      <c r="C149" s="187"/>
      <c r="D149" s="191"/>
      <c r="E149" s="186"/>
      <c r="F149" s="120" t="s">
        <v>36</v>
      </c>
      <c r="G149" s="105" t="str">
        <f t="shared" si="18"/>
        <v>Configuration change control processes are in place</v>
      </c>
      <c r="H149" s="151" t="str">
        <f t="array" ref="H149">_xlfn.SINGLE(INDEX(lst_indexmatch_csfid_cipid_relationship,MATCH(1,(lst_indexmatch_cipv5id=A145)*(lst_indexmatch_csf_subcatid=F149),0)))</f>
        <v>Cybersecurity Related</v>
      </c>
      <c r="I149" s="152">
        <f t="array" ref="I149">INDEX(lst_indexmatch_csf_impl_levels,MATCH(1,(B149=lst_indexmatch_cipv5id)*(F149=lst_indexmatch_csf_subcatid),0))</f>
        <v>1</v>
      </c>
      <c r="J149" s="106" t="str">
        <f t="shared" si="19"/>
        <v>Partial</v>
      </c>
    </row>
    <row r="150" spans="1:10">
      <c r="A150" s="188"/>
      <c r="B150" s="115" t="s">
        <v>281</v>
      </c>
      <c r="C150" s="187"/>
      <c r="D150" s="191"/>
      <c r="E150" s="186"/>
      <c r="F150" s="120" t="s">
        <v>44</v>
      </c>
      <c r="G150" s="105" t="str">
        <f t="shared" si="18"/>
        <v>A vulnerability management plan is developed and implemented</v>
      </c>
      <c r="H150" s="151" t="str">
        <f t="array" ref="H150">_xlfn.SINGLE(INDEX(lst_indexmatch_csfid_cipid_relationship,MATCH(1,(lst_indexmatch_cipv5id=A145)*(lst_indexmatch_csf_subcatid=F150),0)))</f>
        <v>Cybersecurity Related</v>
      </c>
      <c r="I150" s="152">
        <f t="array" ref="I150">INDEX(lst_indexmatch_csf_impl_levels,MATCH(1,(B150=lst_indexmatch_cipv5id)*(F150=lst_indexmatch_csf_subcatid),0))</f>
        <v>1</v>
      </c>
      <c r="J150" s="106" t="str">
        <f t="shared" si="19"/>
        <v>Partial</v>
      </c>
    </row>
    <row r="151" spans="1:10" ht="63" customHeight="1">
      <c r="A151" s="188"/>
      <c r="B151" s="115" t="s">
        <v>281</v>
      </c>
      <c r="C151" s="187"/>
      <c r="D151" s="191"/>
      <c r="E151" s="186"/>
      <c r="F151" s="120" t="s">
        <v>239</v>
      </c>
      <c r="G151" s="105" t="str">
        <f t="shared" si="18"/>
        <v xml:space="preserve">Processes are established to receive, analyze and respond to vulnerabilities disclosed to the organization from internal and external sources (e.g. internal testing, security bulletins, or security researchers) </v>
      </c>
      <c r="H151" s="151" t="str">
        <f t="array" ref="H151">_xlfn.SINGLE(INDEX(lst_indexmatch_csfid_cipid_relationship,MATCH(1,(lst_indexmatch_cipv5id=A145)*(lst_indexmatch_csf_subcatid=F151),0)))</f>
        <v>Compliance Related</v>
      </c>
      <c r="I151" s="152">
        <f t="array" ref="I151">INDEX(lst_indexmatch_csf_impl_levels,MATCH(1,(B151=lst_indexmatch_cipv5id)*(F151=lst_indexmatch_csf_subcatid),0))</f>
        <v>1</v>
      </c>
      <c r="J151" s="106" t="str">
        <f t="shared" si="19"/>
        <v>Partial</v>
      </c>
    </row>
    <row r="152" spans="1:10" ht="29.25" customHeight="1">
      <c r="A152" s="188"/>
      <c r="B152" s="115" t="s">
        <v>281</v>
      </c>
      <c r="C152" s="187"/>
      <c r="D152" s="192"/>
      <c r="E152" s="186"/>
      <c r="F152" s="120" t="s">
        <v>246</v>
      </c>
      <c r="G152" s="105" t="str">
        <f t="shared" si="18"/>
        <v>Newly identified vulnerabilities are mitigated or documented as accepted risks</v>
      </c>
      <c r="H152" s="151" t="str">
        <f t="array" ref="H152">_xlfn.SINGLE(INDEX(lst_indexmatch_csfid_cipid_relationship,MATCH(1,(lst_indexmatch_cipv5id=A145)*(lst_indexmatch_csf_subcatid=F152),0)))</f>
        <v>Compliance Related</v>
      </c>
      <c r="I152" s="152">
        <f t="array" ref="I152">INDEX(lst_indexmatch_csf_impl_levels,MATCH(1,(B152=lst_indexmatch_cipv5id)*(F152=lst_indexmatch_csf_subcatid),0))</f>
        <v>1</v>
      </c>
      <c r="J152" s="106" t="str">
        <f t="shared" si="19"/>
        <v>Partial</v>
      </c>
    </row>
    <row r="153" spans="1:10">
      <c r="A153" s="108"/>
      <c r="B153" s="109"/>
      <c r="C153" s="108"/>
      <c r="D153" s="108"/>
      <c r="E153" s="108"/>
      <c r="F153" s="108"/>
      <c r="G153" s="111"/>
      <c r="H153" s="149"/>
      <c r="I153" s="155"/>
      <c r="J153" s="112"/>
    </row>
    <row r="154" spans="1:10">
      <c r="A154" s="188" t="s">
        <v>282</v>
      </c>
      <c r="B154" s="115" t="s">
        <v>282</v>
      </c>
      <c r="C154" s="187" t="str">
        <f>VLOOKUP(A154,tbl_cip_requirements,2)</f>
        <v xml:space="preserve">Purpose: To manage system security by specifying select technical, operational, and procedural requirements in support of protecting BES Cyber Systems against compromise that could lead to misoperation or instability in the Bulk Electric System (BES).
Requirement 3:
Each Responsible Entity shall implement one or more documented process(es) that collectively include each of the applicable requirement parts in CIP-007-6 Table R3 – Malicious Code Prevention.
</v>
      </c>
      <c r="D154" s="190" t="str">
        <f>VLOOKUP(A154,tbl_cip_requirements,3)</f>
        <v>MEDIUM</v>
      </c>
      <c r="E154" s="186">
        <f>AVERAGE(I154:I159)</f>
        <v>1</v>
      </c>
      <c r="F154" s="120" t="s">
        <v>196</v>
      </c>
      <c r="G154" s="105" t="str">
        <f t="shared" ref="G154:G159" si="20">INDEX(lst_csf_subcategory_descriptions,MATCH(F154,dv_csf_subcategory_id,0),0)</f>
        <v>Malicious code is detected</v>
      </c>
      <c r="H154" s="151" t="str">
        <f t="array" ref="H154">_xlfn.SINGLE(INDEX(lst_indexmatch_csfid_cipid_relationship,MATCH(1,(lst_indexmatch_cipv5id=A154)*(lst_indexmatch_csf_subcatid=F154),0)))</f>
        <v>Cybersecurity Related</v>
      </c>
      <c r="I154" s="152">
        <f t="array" ref="I154">INDEX(lst_indexmatch_csf_impl_levels,MATCH(1,(B154=lst_indexmatch_cipv5id)*(F154=lst_indexmatch_csf_subcatid),0))</f>
        <v>1</v>
      </c>
      <c r="J154" s="106" t="str">
        <f t="shared" ref="J154:J159" si="21">VLOOKUP(I154,tbl_implementation_tier_description,2)</f>
        <v>Partial</v>
      </c>
    </row>
    <row r="155" spans="1:10">
      <c r="A155" s="188"/>
      <c r="B155" s="115" t="s">
        <v>282</v>
      </c>
      <c r="C155" s="187"/>
      <c r="D155" s="191"/>
      <c r="E155" s="186"/>
      <c r="F155" s="120" t="s">
        <v>198</v>
      </c>
      <c r="G155" s="105" t="str">
        <f t="shared" si="20"/>
        <v>Unauthorized mobile code is detected</v>
      </c>
      <c r="H155" s="151" t="str">
        <f t="array" ref="H155">_xlfn.SINGLE(INDEX(lst_indexmatch_csfid_cipid_relationship,MATCH(1,(lst_indexmatch_cipv5id=A154)*(lst_indexmatch_csf_subcatid=F155),0)))</f>
        <v>Compliance Related</v>
      </c>
      <c r="I155" s="152">
        <f t="array" ref="I155">INDEX(lst_indexmatch_csf_impl_levels,MATCH(1,(B155=lst_indexmatch_cipv5id)*(F155=lst_indexmatch_csf_subcatid),0))</f>
        <v>1</v>
      </c>
      <c r="J155" s="106" t="str">
        <f t="shared" si="21"/>
        <v>Partial</v>
      </c>
    </row>
    <row r="156" spans="1:10" ht="28.8">
      <c r="A156" s="188"/>
      <c r="B156" s="115" t="s">
        <v>282</v>
      </c>
      <c r="C156" s="187"/>
      <c r="D156" s="191"/>
      <c r="E156" s="186"/>
      <c r="F156" s="120" t="s">
        <v>202</v>
      </c>
      <c r="G156" s="105" t="str">
        <f t="shared" si="20"/>
        <v>Monitoring for unauthorized personnel, connections, devices, and software is performed</v>
      </c>
      <c r="H156" s="151" t="str">
        <f t="array" ref="H156">_xlfn.SINGLE(INDEX(lst_indexmatch_csfid_cipid_relationship,MATCH(1,(lst_indexmatch_cipv5id=A154)*(lst_indexmatch_csf_subcatid=F156),0)))</f>
        <v>Cybersecurity Related</v>
      </c>
      <c r="I156" s="152">
        <f t="array" ref="I156">INDEX(lst_indexmatch_csf_impl_levels,MATCH(1,(B156=lst_indexmatch_cipv5id)*(F156=lst_indexmatch_csf_subcatid),0))</f>
        <v>1</v>
      </c>
      <c r="J156" s="106" t="str">
        <f t="shared" si="21"/>
        <v>Partial</v>
      </c>
    </row>
    <row r="157" spans="1:10">
      <c r="A157" s="188"/>
      <c r="B157" s="115" t="s">
        <v>282</v>
      </c>
      <c r="C157" s="187"/>
      <c r="D157" s="191"/>
      <c r="E157" s="186"/>
      <c r="F157" s="120" t="s">
        <v>209</v>
      </c>
      <c r="G157" s="105" t="str">
        <f t="shared" si="20"/>
        <v>Detection activities comply with all applicable requirements</v>
      </c>
      <c r="H157" s="151" t="str">
        <f t="array" ref="H157">_xlfn.SINGLE(INDEX(lst_indexmatch_csfid_cipid_relationship,MATCH(1,(lst_indexmatch_cipv5id=A154)*(lst_indexmatch_csf_subcatid=F157),0)))</f>
        <v>Compliance Related</v>
      </c>
      <c r="I157" s="152">
        <f t="array" ref="I157">INDEX(lst_indexmatch_csf_impl_levels,MATCH(1,(B157=lst_indexmatch_cipv5id)*(F157=lst_indexmatch_csf_subcatid),0))</f>
        <v>1</v>
      </c>
      <c r="J157" s="106" t="str">
        <f t="shared" si="21"/>
        <v>Partial</v>
      </c>
    </row>
    <row r="158" spans="1:10">
      <c r="A158" s="188"/>
      <c r="B158" s="115" t="s">
        <v>282</v>
      </c>
      <c r="C158" s="187"/>
      <c r="D158" s="191"/>
      <c r="E158" s="186"/>
      <c r="F158" s="120" t="s">
        <v>149</v>
      </c>
      <c r="G158" s="105" t="str">
        <f t="shared" si="20"/>
        <v>Protections against data leaks are implemented</v>
      </c>
      <c r="H158" s="151" t="str">
        <f t="array" ref="H158">_xlfn.SINGLE(INDEX(lst_indexmatch_csfid_cipid_relationship,MATCH(1,(lst_indexmatch_cipv5id=A154)*(lst_indexmatch_csf_subcatid=F158),0)))</f>
        <v>Compliance Related</v>
      </c>
      <c r="I158" s="152">
        <f t="array" ref="I158">INDEX(lst_indexmatch_csf_impl_levels,MATCH(1,(B158=lst_indexmatch_cipv5id)*(F158=lst_indexmatch_csf_subcatid),0))</f>
        <v>1</v>
      </c>
      <c r="J158" s="106" t="str">
        <f t="shared" si="21"/>
        <v>Partial</v>
      </c>
    </row>
    <row r="159" spans="1:10">
      <c r="A159" s="188"/>
      <c r="B159" s="115" t="s">
        <v>282</v>
      </c>
      <c r="C159" s="187"/>
      <c r="D159" s="192"/>
      <c r="E159" s="186"/>
      <c r="F159" s="120" t="s">
        <v>44</v>
      </c>
      <c r="G159" s="105" t="str">
        <f t="shared" si="20"/>
        <v>A vulnerability management plan is developed and implemented</v>
      </c>
      <c r="H159" s="151" t="str">
        <f t="array" ref="H159">_xlfn.SINGLE(INDEX(lst_indexmatch_csfid_cipid_relationship,MATCH(1,(lst_indexmatch_cipv5id=A154)*(lst_indexmatch_csf_subcatid=F159),0)))</f>
        <v>Cybersecurity Related</v>
      </c>
      <c r="I159" s="152">
        <f t="array" ref="I159">INDEX(lst_indexmatch_csf_impl_levels,MATCH(1,(B159=lst_indexmatch_cipv5id)*(F159=lst_indexmatch_csf_subcatid),0))</f>
        <v>1</v>
      </c>
      <c r="J159" s="106" t="str">
        <f t="shared" si="21"/>
        <v>Partial</v>
      </c>
    </row>
    <row r="160" spans="1:10">
      <c r="A160" s="108"/>
      <c r="B160" s="108"/>
      <c r="C160" s="108"/>
      <c r="D160" s="108"/>
      <c r="E160" s="108"/>
      <c r="F160" s="108"/>
      <c r="G160" s="111"/>
      <c r="H160" s="149"/>
      <c r="I160" s="155"/>
      <c r="J160" s="112"/>
    </row>
    <row r="161" spans="1:10">
      <c r="A161" s="195" t="s">
        <v>283</v>
      </c>
      <c r="B161" s="117" t="s">
        <v>283</v>
      </c>
      <c r="C161" s="194" t="str">
        <f>VLOOKUP(A161,tbl_cip_requirements,2)</f>
        <v xml:space="preserve">Purpose: To manage system security by specifying select technical, operational, and procedural requirements in support of protecting BES Cyber Systems against compromise that could lead to misoperation or instability in the Bulk Electric System (BES).
Requirement 4:
Each Responsible Entity shall implement one or more documented process(es) that collectively include each of the applicable requirement parts in CIP-007-6 Table R4 – Security Event Monitoring.
</v>
      </c>
      <c r="D161" s="196" t="str">
        <f>VLOOKUP(A161,tbl_cip_requirements,3)</f>
        <v>MEDIUM</v>
      </c>
      <c r="E161" s="193">
        <f>AVERAGE(I161:I171)</f>
        <v>1</v>
      </c>
      <c r="F161" s="160" t="s">
        <v>182</v>
      </c>
      <c r="G161" s="105" t="str">
        <f t="shared" ref="G161:G171" si="22">INDEX(lst_csf_subcategory_descriptions,MATCH(F161,dv_csf_subcategory_id,0),0)</f>
        <v>Detected events are analyzed to understand attack targets and methods</v>
      </c>
      <c r="H161" s="151" t="str">
        <f t="array" ref="H161">_xlfn.SINGLE(INDEX(lst_indexmatch_csfid_cipid_relationship,MATCH(1,(lst_indexmatch_cipv5id=A161)*(lst_indexmatch_csf_subcatid=F161),0)))</f>
        <v>Compliance Related</v>
      </c>
      <c r="I161" s="152">
        <f t="array" ref="I161">INDEX(lst_indexmatch_csf_impl_levels,MATCH(1,(B161=lst_indexmatch_cipv5id)*(F161=lst_indexmatch_csf_subcatid),0))</f>
        <v>1</v>
      </c>
      <c r="J161" s="106" t="str">
        <f t="shared" ref="J161:J171" si="23">VLOOKUP(I161,tbl_implementation_tier_description,2)</f>
        <v>Partial</v>
      </c>
    </row>
    <row r="162" spans="1:10">
      <c r="A162" s="195"/>
      <c r="B162" s="117" t="s">
        <v>283</v>
      </c>
      <c r="C162" s="194"/>
      <c r="D162" s="196"/>
      <c r="E162" s="193"/>
      <c r="F162" s="160" t="s">
        <v>184</v>
      </c>
      <c r="G162" s="105" t="str">
        <f t="shared" si="22"/>
        <v xml:space="preserve">Event data are collected and correlated from multiple sources and sensors </v>
      </c>
      <c r="H162" s="151" t="str">
        <f t="array" ref="H162">_xlfn.SINGLE(INDEX(lst_indexmatch_csfid_cipid_relationship,MATCH(1,(lst_indexmatch_cipv5id=A161)*(lst_indexmatch_csf_subcatid=F162),0)))</f>
        <v>Compliance Related</v>
      </c>
      <c r="I162" s="152">
        <f t="array" ref="I162">INDEX(lst_indexmatch_csf_impl_levels,MATCH(1,(B162=lst_indexmatch_cipv5id)*(F162=lst_indexmatch_csf_subcatid),0))</f>
        <v>1</v>
      </c>
      <c r="J162" s="106" t="str">
        <f t="shared" si="23"/>
        <v>Partial</v>
      </c>
    </row>
    <row r="163" spans="1:10">
      <c r="A163" s="195"/>
      <c r="B163" s="117" t="s">
        <v>283</v>
      </c>
      <c r="C163" s="194"/>
      <c r="D163" s="196"/>
      <c r="E163" s="193"/>
      <c r="F163" s="160" t="s">
        <v>187</v>
      </c>
      <c r="G163" s="105" t="str">
        <f t="shared" si="22"/>
        <v>Incident alert thresholds are established</v>
      </c>
      <c r="H163" s="151" t="str">
        <f t="array" ref="H163">_xlfn.SINGLE(INDEX(lst_indexmatch_csfid_cipid_relationship,MATCH(1,(lst_indexmatch_cipv5id=A161)*(lst_indexmatch_csf_subcatid=F163),0)))</f>
        <v>Compliance Related</v>
      </c>
      <c r="I163" s="152">
        <f t="array" ref="I163">INDEX(lst_indexmatch_csf_impl_levels,MATCH(1,(B163=lst_indexmatch_cipv5id)*(F163=lst_indexmatch_csf_subcatid),0))</f>
        <v>1</v>
      </c>
      <c r="J163" s="106" t="str">
        <f t="shared" si="23"/>
        <v>Partial</v>
      </c>
    </row>
    <row r="164" spans="1:10" ht="19.5" customHeight="1">
      <c r="A164" s="195"/>
      <c r="B164" s="117" t="s">
        <v>283</v>
      </c>
      <c r="C164" s="194"/>
      <c r="D164" s="196"/>
      <c r="E164" s="193"/>
      <c r="F164" s="160" t="s">
        <v>194</v>
      </c>
      <c r="G164" s="105" t="str">
        <f t="shared" si="22"/>
        <v>Personnel activity is monitored to detect potential cybersecurity events</v>
      </c>
      <c r="H164" s="151" t="str">
        <f t="array" ref="H164">_xlfn.SINGLE(INDEX(lst_indexmatch_csfid_cipid_relationship,MATCH(1,(lst_indexmatch_cipv5id=A161)*(lst_indexmatch_csf_subcatid=F164),0)))</f>
        <v>Cybersecurity Related</v>
      </c>
      <c r="I164" s="152">
        <f t="array" ref="I164">INDEX(lst_indexmatch_csf_impl_levels,MATCH(1,(B164=lst_indexmatch_cipv5id)*(F164=lst_indexmatch_csf_subcatid),0))</f>
        <v>1</v>
      </c>
      <c r="J164" s="106" t="str">
        <f t="shared" si="23"/>
        <v>Partial</v>
      </c>
    </row>
    <row r="165" spans="1:10">
      <c r="A165" s="195"/>
      <c r="B165" s="117" t="s">
        <v>283</v>
      </c>
      <c r="C165" s="194"/>
      <c r="D165" s="196"/>
      <c r="E165" s="193"/>
      <c r="F165" s="160" t="s">
        <v>196</v>
      </c>
      <c r="G165" s="105" t="str">
        <f t="shared" si="22"/>
        <v>Malicious code is detected</v>
      </c>
      <c r="H165" s="151" t="str">
        <f t="array" ref="H165">_xlfn.SINGLE(INDEX(lst_indexmatch_csfid_cipid_relationship,MATCH(1,(lst_indexmatch_cipv5id=A161)*(lst_indexmatch_csf_subcatid=F165),0)))</f>
        <v>Compliance Related</v>
      </c>
      <c r="I165" s="152">
        <f t="array" ref="I165">INDEX(lst_indexmatch_csf_impl_levels,MATCH(1,(B165=lst_indexmatch_cipv5id)*(F165=lst_indexmatch_csf_subcatid),0))</f>
        <v>1</v>
      </c>
      <c r="J165" s="106" t="str">
        <f t="shared" si="23"/>
        <v>Partial</v>
      </c>
    </row>
    <row r="166" spans="1:10" ht="28.8">
      <c r="A166" s="195"/>
      <c r="B166" s="117" t="s">
        <v>283</v>
      </c>
      <c r="C166" s="194"/>
      <c r="D166" s="196"/>
      <c r="E166" s="193"/>
      <c r="F166" s="160" t="s">
        <v>200</v>
      </c>
      <c r="G166" s="105" t="str">
        <f t="shared" si="22"/>
        <v>External service provider activity is monitored to detect potential cybersecurity events</v>
      </c>
      <c r="H166" s="151" t="str">
        <f t="array" ref="H166">_xlfn.SINGLE(INDEX(lst_indexmatch_csfid_cipid_relationship,MATCH(1,(lst_indexmatch_cipv5id=A161)*(lst_indexmatch_csf_subcatid=F166),0)))</f>
        <v>Compliance Related</v>
      </c>
      <c r="I166" s="152">
        <f t="array" ref="I166">INDEX(lst_indexmatch_csf_impl_levels,MATCH(1,(B166=lst_indexmatch_cipv5id)*(F166=lst_indexmatch_csf_subcatid),0))</f>
        <v>1</v>
      </c>
      <c r="J166" s="106" t="str">
        <f t="shared" si="23"/>
        <v>Partial</v>
      </c>
    </row>
    <row r="167" spans="1:10" ht="28.8">
      <c r="A167" s="195"/>
      <c r="B167" s="117" t="s">
        <v>283</v>
      </c>
      <c r="C167" s="194"/>
      <c r="D167" s="196"/>
      <c r="E167" s="193"/>
      <c r="F167" s="160" t="s">
        <v>202</v>
      </c>
      <c r="G167" s="118" t="str">
        <f t="shared" si="22"/>
        <v>Monitoring for unauthorized personnel, connections, devices, and software is performed</v>
      </c>
      <c r="H167" s="151" t="str">
        <f t="array" ref="H167">_xlfn.SINGLE(INDEX(lst_indexmatch_csfid_cipid_relationship,MATCH(1,(lst_indexmatch_cipv5id=A161)*(lst_indexmatch_csf_subcatid=F167),0)))</f>
        <v>Cybersecurity Related</v>
      </c>
      <c r="I167" s="152">
        <f t="array" ref="I167">INDEX(lst_indexmatch_csf_impl_levels,MATCH(1,(B167=lst_indexmatch_cipv5id)*(F167=lst_indexmatch_csf_subcatid),0))</f>
        <v>1</v>
      </c>
      <c r="J167" s="106" t="str">
        <f t="shared" si="23"/>
        <v>Partial</v>
      </c>
    </row>
    <row r="168" spans="1:10">
      <c r="A168" s="195"/>
      <c r="B168" s="117" t="s">
        <v>283</v>
      </c>
      <c r="C168" s="194"/>
      <c r="D168" s="196"/>
      <c r="E168" s="193"/>
      <c r="F168" s="160" t="s">
        <v>209</v>
      </c>
      <c r="G168" s="105" t="str">
        <f t="shared" si="22"/>
        <v>Detection activities comply with all applicable requirements</v>
      </c>
      <c r="H168" s="151" t="str">
        <f t="array" ref="H168">_xlfn.SINGLE(INDEX(lst_indexmatch_csfid_cipid_relationship,MATCH(1,(lst_indexmatch_cipv5id=A161)*(lst_indexmatch_csf_subcatid=F168),0)))</f>
        <v>Compliance Related</v>
      </c>
      <c r="I168" s="152">
        <f t="array" ref="I168">INDEX(lst_indexmatch_csf_impl_levels,MATCH(1,(B168=lst_indexmatch_cipv5id)*(F168=lst_indexmatch_csf_subcatid),0))</f>
        <v>1</v>
      </c>
      <c r="J168" s="106" t="str">
        <f t="shared" si="23"/>
        <v>Partial</v>
      </c>
    </row>
    <row r="169" spans="1:10">
      <c r="A169" s="195"/>
      <c r="B169" s="117" t="s">
        <v>283</v>
      </c>
      <c r="C169" s="194"/>
      <c r="D169" s="196"/>
      <c r="E169" s="193"/>
      <c r="F169" s="160" t="s">
        <v>17</v>
      </c>
      <c r="G169" s="105" t="str">
        <f t="shared" si="22"/>
        <v>Threats, both internal and external, are identified and documented</v>
      </c>
      <c r="H169" s="151" t="str">
        <f t="array" ref="H169">_xlfn.SINGLE(INDEX(lst_indexmatch_csfid_cipid_relationship,MATCH(1,(lst_indexmatch_cipv5id=A161)*(lst_indexmatch_csf_subcatid=F169),0)))</f>
        <v>Compliance Related</v>
      </c>
      <c r="I169" s="152">
        <f t="array" ref="I169">INDEX(lst_indexmatch_csf_impl_levels,MATCH(1,(B169=lst_indexmatch_cipv5id)*(F169=lst_indexmatch_csf_subcatid),0))</f>
        <v>1</v>
      </c>
      <c r="J169" s="106" t="str">
        <f t="shared" si="23"/>
        <v>Partial</v>
      </c>
    </row>
    <row r="170" spans="1:10">
      <c r="A170" s="195"/>
      <c r="B170" s="117" t="s">
        <v>283</v>
      </c>
      <c r="C170" s="194"/>
      <c r="D170" s="196"/>
      <c r="E170" s="193"/>
      <c r="F170" s="160" t="s">
        <v>149</v>
      </c>
      <c r="G170" s="105" t="str">
        <f t="shared" si="22"/>
        <v>Protections against data leaks are implemented</v>
      </c>
      <c r="H170" s="151" t="str">
        <f t="array" ref="H170">_xlfn.SINGLE(INDEX(lst_indexmatch_csfid_cipid_relationship,MATCH(1,(lst_indexmatch_cipv5id=A161)*(lst_indexmatch_csf_subcatid=F170),0)))</f>
        <v>Compliance Related</v>
      </c>
      <c r="I170" s="152">
        <f t="array" ref="I170">INDEX(lst_indexmatch_csf_impl_levels,MATCH(1,(B170=lst_indexmatch_cipv5id)*(F170=lst_indexmatch_csf_subcatid),0))</f>
        <v>1</v>
      </c>
      <c r="J170" s="106" t="str">
        <f t="shared" si="23"/>
        <v>Partial</v>
      </c>
    </row>
    <row r="171" spans="1:10" ht="28.8">
      <c r="A171" s="195"/>
      <c r="B171" s="117" t="s">
        <v>283</v>
      </c>
      <c r="C171" s="194"/>
      <c r="D171" s="196"/>
      <c r="E171" s="193"/>
      <c r="F171" s="160" t="s">
        <v>45</v>
      </c>
      <c r="G171" s="105" t="str">
        <f t="shared" si="22"/>
        <v>Audit/log records are determined, documented, implemented, and reviewed in accordance with policy</v>
      </c>
      <c r="H171" s="151" t="str">
        <f t="array" ref="H171">_xlfn.SINGLE(INDEX(lst_indexmatch_csfid_cipid_relationship,MATCH(1,(lst_indexmatch_cipv5id=A161)*(lst_indexmatch_csf_subcatid=F171),0)))</f>
        <v>Compliance Related</v>
      </c>
      <c r="I171" s="152">
        <f t="array" ref="I171">INDEX(lst_indexmatch_csf_impl_levels,MATCH(1,(B171=lst_indexmatch_cipv5id)*(F171=lst_indexmatch_csf_subcatid),0))</f>
        <v>1</v>
      </c>
      <c r="J171" s="106" t="str">
        <f t="shared" si="23"/>
        <v>Partial</v>
      </c>
    </row>
    <row r="172" spans="1:10">
      <c r="A172" s="108"/>
      <c r="B172" s="109"/>
      <c r="C172" s="108"/>
      <c r="D172" s="108"/>
      <c r="E172" s="108"/>
      <c r="F172" s="111"/>
      <c r="G172" s="111"/>
      <c r="H172" s="149"/>
      <c r="I172" s="155"/>
      <c r="J172" s="112"/>
    </row>
    <row r="173" spans="1:10">
      <c r="A173" s="188" t="s">
        <v>284</v>
      </c>
      <c r="B173" s="115" t="s">
        <v>284</v>
      </c>
      <c r="C173" s="187" t="str">
        <f>VLOOKUP(A173,tbl_cip_requirements,2)</f>
        <v xml:space="preserve">Purpose: To manage system security by specifying select technical, operational, and procedural requirements in support of protecting BES Cyber Systems against compromise that could lead to misoperation or instability in the Bulk Electric System (BES).
Requirement 5:
Each Responsible Entity shall implement one or more documented process(es) that collectively include each of the applicable requirement parts in CIP-007-6 Table R5 – System Access Controls.
</v>
      </c>
      <c r="D173" s="190" t="str">
        <f>VLOOKUP(A173,tbl_cip_requirements,3)</f>
        <v>MEDIUM</v>
      </c>
      <c r="E173" s="186">
        <f>AVERAGE(I173:I180)</f>
        <v>1</v>
      </c>
      <c r="F173" s="120" t="s">
        <v>187</v>
      </c>
      <c r="G173" s="105" t="str">
        <f t="shared" ref="G173:G180" si="24">INDEX(lst_csf_subcategory_descriptions,MATCH(F173,dv_csf_subcategory_id,0),0)</f>
        <v>Incident alert thresholds are established</v>
      </c>
      <c r="H173" s="151" t="str">
        <f t="array" ref="H173">_xlfn.SINGLE(INDEX(lst_indexmatch_csfid_cipid_relationship,MATCH(1,(lst_indexmatch_cipv5id=A173)*(lst_indexmatch_csf_subcatid=F173),0)))</f>
        <v>Compliance Related</v>
      </c>
      <c r="I173" s="152">
        <f t="array" ref="I173">INDEX(lst_indexmatch_csf_impl_levels,MATCH(1,(B173=lst_indexmatch_cipv5id)*(F173=lst_indexmatch_csf_subcatid),0))</f>
        <v>1</v>
      </c>
      <c r="J173" s="106" t="str">
        <f t="shared" ref="J173:J180" si="25">VLOOKUP(I173,tbl_implementation_tier_description,2)</f>
        <v>Partial</v>
      </c>
    </row>
    <row r="174" spans="1:10">
      <c r="A174" s="188"/>
      <c r="B174" s="115" t="s">
        <v>284</v>
      </c>
      <c r="C174" s="187"/>
      <c r="D174" s="191"/>
      <c r="E174" s="186"/>
      <c r="F174" s="120" t="s">
        <v>194</v>
      </c>
      <c r="G174" s="105" t="str">
        <f t="shared" si="24"/>
        <v>Personnel activity is monitored to detect potential cybersecurity events</v>
      </c>
      <c r="H174" s="151" t="str">
        <f t="array" ref="H174">_xlfn.SINGLE(INDEX(lst_indexmatch_csfid_cipid_relationship,MATCH(1,(lst_indexmatch_cipv5id=A173)*(lst_indexmatch_csf_subcatid=F174),0)))</f>
        <v>Compliance Related</v>
      </c>
      <c r="I174" s="152">
        <f t="array" ref="I174">INDEX(lst_indexmatch_csf_impl_levels,MATCH(1,(B174=lst_indexmatch_cipv5id)*(F174=lst_indexmatch_csf_subcatid),0))</f>
        <v>1</v>
      </c>
      <c r="J174" s="106" t="str">
        <f t="shared" si="25"/>
        <v>Partial</v>
      </c>
    </row>
    <row r="175" spans="1:10" ht="28.8">
      <c r="A175" s="188"/>
      <c r="B175" s="115" t="s">
        <v>284</v>
      </c>
      <c r="C175" s="187"/>
      <c r="D175" s="191"/>
      <c r="E175" s="186"/>
      <c r="F175" s="120" t="s">
        <v>200</v>
      </c>
      <c r="G175" s="105" t="str">
        <f t="shared" si="24"/>
        <v>External service provider activity is monitored to detect potential cybersecurity events</v>
      </c>
      <c r="H175" s="151" t="str">
        <f t="array" ref="H175">_xlfn.SINGLE(INDEX(lst_indexmatch_csfid_cipid_relationship,MATCH(1,(lst_indexmatch_cipv5id=A173)*(lst_indexmatch_csf_subcatid=F175),0)))</f>
        <v>Compliance Related</v>
      </c>
      <c r="I175" s="152">
        <f t="array" ref="I175">INDEX(lst_indexmatch_csf_impl_levels,MATCH(1,(B175=lst_indexmatch_cipv5id)*(F175=lst_indexmatch_csf_subcatid),0))</f>
        <v>1</v>
      </c>
      <c r="J175" s="106" t="str">
        <f t="shared" si="25"/>
        <v>Partial</v>
      </c>
    </row>
    <row r="176" spans="1:10" ht="28.8">
      <c r="A176" s="188"/>
      <c r="B176" s="115" t="s">
        <v>284</v>
      </c>
      <c r="C176" s="187"/>
      <c r="D176" s="191"/>
      <c r="E176" s="186"/>
      <c r="F176" s="120" t="s">
        <v>202</v>
      </c>
      <c r="G176" s="105" t="str">
        <f t="shared" si="24"/>
        <v>Monitoring for unauthorized personnel, connections, devices, and software is performed</v>
      </c>
      <c r="H176" s="151" t="str">
        <f t="array" ref="H176">_xlfn.SINGLE(INDEX(lst_indexmatch_csfid_cipid_relationship,MATCH(1,(lst_indexmatch_cipv5id=A173)*(lst_indexmatch_csf_subcatid=F176),0)))</f>
        <v>Cybersecurity Related</v>
      </c>
      <c r="I176" s="152">
        <f t="array" ref="I176">INDEX(lst_indexmatch_csf_impl_levels,MATCH(1,(B176=lst_indexmatch_cipv5id)*(F176=lst_indexmatch_csf_subcatid),0))</f>
        <v>1</v>
      </c>
      <c r="J176" s="106" t="str">
        <f t="shared" si="25"/>
        <v>Partial</v>
      </c>
    </row>
    <row r="177" spans="1:10" ht="28.8">
      <c r="A177" s="188"/>
      <c r="B177" s="115" t="s">
        <v>284</v>
      </c>
      <c r="C177" s="187"/>
      <c r="D177" s="191"/>
      <c r="E177" s="186"/>
      <c r="F177" s="120" t="s">
        <v>24</v>
      </c>
      <c r="G177" s="105" t="str">
        <f t="shared" si="24"/>
        <v>Identities and credentials are issued, managed, verified, revoked, and audited for authorized devices, users and processes</v>
      </c>
      <c r="H177" s="151" t="str">
        <f t="array" ref="H177">_xlfn.SINGLE(INDEX(lst_indexmatch_csfid_cipid_relationship,MATCH(1,(lst_indexmatch_cipv5id=A173)*(lst_indexmatch_csf_subcatid=F177),0)))</f>
        <v>Compliance Related</v>
      </c>
      <c r="I177" s="152">
        <f t="array" ref="I177">INDEX(lst_indexmatch_csf_impl_levels,MATCH(1,(B177=lst_indexmatch_cipv5id)*(F177=lst_indexmatch_csf_subcatid),0))</f>
        <v>1</v>
      </c>
      <c r="J177" s="106" t="str">
        <f t="shared" si="25"/>
        <v>Partial</v>
      </c>
    </row>
    <row r="178" spans="1:10" ht="28.8">
      <c r="A178" s="188"/>
      <c r="B178" s="115" t="s">
        <v>284</v>
      </c>
      <c r="C178" s="187"/>
      <c r="D178" s="191"/>
      <c r="E178" s="186"/>
      <c r="F178" s="120" t="s">
        <v>27</v>
      </c>
      <c r="G178" s="105" t="str">
        <f t="shared" si="24"/>
        <v>Access permissions are managed, incorporating the principles of least privilege and separation of duties</v>
      </c>
      <c r="H178" s="151" t="str">
        <f t="array" ref="H178">_xlfn.SINGLE(INDEX(lst_indexmatch_csfid_cipid_relationship,MATCH(1,(lst_indexmatch_cipv5id=A173)*(lst_indexmatch_csf_subcatid=F178),0)))</f>
        <v>Compliance Related</v>
      </c>
      <c r="I178" s="152">
        <f t="array" ref="I178">INDEX(lst_indexmatch_csf_impl_levels,MATCH(1,(B178=lst_indexmatch_cipv5id)*(F178=lst_indexmatch_csf_subcatid),0))</f>
        <v>1</v>
      </c>
      <c r="J178" s="106" t="str">
        <f t="shared" si="25"/>
        <v>Partial</v>
      </c>
    </row>
    <row r="179" spans="1:10" ht="43.2">
      <c r="A179" s="188"/>
      <c r="B179" s="115" t="s">
        <v>284</v>
      </c>
      <c r="C179" s="187"/>
      <c r="D179" s="191"/>
      <c r="E179" s="186"/>
      <c r="F179" s="120" t="s">
        <v>57</v>
      </c>
      <c r="G179" s="105" t="str">
        <f t="shared" si="24"/>
        <v xml:space="preserve">Users, devices, and other assets are authenticated (e.g., single-factor, multifactor) commensurate with the risk of the transaction (e.g., individuals’ security and privacy risks and other organizational risks) </v>
      </c>
      <c r="H179" s="151" t="str">
        <f t="array" ref="H179">_xlfn.SINGLE(INDEX(lst_indexmatch_csfid_cipid_relationship,MATCH(1,(lst_indexmatch_cipv5id=A173)*(lst_indexmatch_csf_subcatid=F179),0)))</f>
        <v>Compliance Related</v>
      </c>
      <c r="I179" s="152">
        <f t="array" ref="I179">INDEX(lst_indexmatch_csf_impl_levels,MATCH(1,(B179=lst_indexmatch_cipv5id)*(F179=lst_indexmatch_csf_subcatid),0))</f>
        <v>1</v>
      </c>
      <c r="J179" s="106" t="str">
        <f t="shared" si="25"/>
        <v>Partial</v>
      </c>
    </row>
    <row r="180" spans="1:10" ht="38.25" customHeight="1">
      <c r="A180" s="188"/>
      <c r="B180" s="115" t="s">
        <v>284</v>
      </c>
      <c r="C180" s="187"/>
      <c r="D180" s="192"/>
      <c r="E180" s="186"/>
      <c r="F180" s="120" t="s">
        <v>149</v>
      </c>
      <c r="G180" s="105" t="str">
        <f t="shared" si="24"/>
        <v>Protections against data leaks are implemented</v>
      </c>
      <c r="H180" s="151" t="str">
        <f t="array" ref="H180">_xlfn.SINGLE(INDEX(lst_indexmatch_csfid_cipid_relationship,MATCH(1,(lst_indexmatch_cipv5id=A173)*(lst_indexmatch_csf_subcatid=F180),0)))</f>
        <v>Cybersecurity Related</v>
      </c>
      <c r="I180" s="152">
        <f t="array" ref="I180">INDEX(lst_indexmatch_csf_impl_levels,MATCH(1,(B180=lst_indexmatch_cipv5id)*(F180=lst_indexmatch_csf_subcatid),0))</f>
        <v>1</v>
      </c>
      <c r="J180" s="106" t="str">
        <f t="shared" si="25"/>
        <v>Partial</v>
      </c>
    </row>
    <row r="181" spans="1:10">
      <c r="A181" s="108"/>
      <c r="B181" s="109"/>
      <c r="C181" s="108"/>
      <c r="D181" s="108"/>
      <c r="E181" s="108"/>
      <c r="F181" s="108"/>
      <c r="G181" s="111"/>
      <c r="H181" s="149"/>
      <c r="I181" s="155"/>
      <c r="J181" s="112"/>
    </row>
    <row r="182" spans="1:10">
      <c r="A182" s="188" t="s">
        <v>285</v>
      </c>
      <c r="B182" s="115" t="s">
        <v>285</v>
      </c>
      <c r="C182" s="187" t="str">
        <f>VLOOKUP(A182,tbl_cip_requirements,2)</f>
        <v xml:space="preserve">Purpose: To mitigate the risk to the reliable operation of the BES as the result of a Cyber Security Incident by specifying incident response requirements.
Requirement 1:
Each Responsible Entity shall document one or more Cyber Security Incident response plan(s) that collectively include each of the applicable requirement parts in CIP-008-5 Table R1 – Cyber Security Incident Response Plan Specifications.
</v>
      </c>
      <c r="D182" s="190" t="str">
        <f>VLOOKUP(A182,tbl_cip_requirements,3)</f>
        <v>LOWER</v>
      </c>
      <c r="E182" s="186">
        <f>AVERAGE(I182:I200)</f>
        <v>1</v>
      </c>
      <c r="F182" s="120" t="s">
        <v>182</v>
      </c>
      <c r="G182" s="105" t="str">
        <f t="shared" ref="G182:G200" si="26">INDEX(lst_csf_subcategory_descriptions,MATCH(F182,dv_csf_subcategory_id,0),0)</f>
        <v>Detected events are analyzed to understand attack targets and methods</v>
      </c>
      <c r="H182" s="151" t="str">
        <f t="array" ref="H182">_xlfn.SINGLE(INDEX(lst_indexmatch_csfid_cipid_relationship,MATCH(1,(lst_indexmatch_cipv5id=A182)*(lst_indexmatch_csf_subcatid=F182),0)))</f>
        <v>Compliance Related</v>
      </c>
      <c r="I182" s="152">
        <f t="array" ref="I182">INDEX(lst_indexmatch_csf_impl_levels,MATCH(1,(B182=lst_indexmatch_cipv5id)*(F182=lst_indexmatch_csf_subcatid),0))</f>
        <v>1</v>
      </c>
      <c r="J182" s="106" t="str">
        <f t="shared" ref="J182:J200" si="27">VLOOKUP(I182,tbl_implementation_tier_description,2)</f>
        <v>Partial</v>
      </c>
    </row>
    <row r="183" spans="1:10">
      <c r="A183" s="188"/>
      <c r="B183" s="115" t="s">
        <v>285</v>
      </c>
      <c r="C183" s="187"/>
      <c r="D183" s="191"/>
      <c r="E183" s="186"/>
      <c r="F183" s="120" t="s">
        <v>185</v>
      </c>
      <c r="G183" s="105" t="str">
        <f t="shared" si="26"/>
        <v>Impact of events is determined</v>
      </c>
      <c r="H183" s="151" t="str">
        <f t="array" ref="H183">_xlfn.SINGLE(INDEX(lst_indexmatch_csfid_cipid_relationship,MATCH(1,(lst_indexmatch_cipv5id=A182)*(lst_indexmatch_csf_subcatid=F183),0)))</f>
        <v>Compliance Related</v>
      </c>
      <c r="I183" s="152">
        <f t="array" ref="I183">INDEX(lst_indexmatch_csf_impl_levels,MATCH(1,(B183=lst_indexmatch_cipv5id)*(F183=lst_indexmatch_csf_subcatid),0))</f>
        <v>1</v>
      </c>
      <c r="J183" s="106" t="str">
        <f t="shared" si="27"/>
        <v>Partial</v>
      </c>
    </row>
    <row r="184" spans="1:10">
      <c r="A184" s="188"/>
      <c r="B184" s="115" t="s">
        <v>285</v>
      </c>
      <c r="C184" s="187"/>
      <c r="D184" s="191"/>
      <c r="E184" s="186"/>
      <c r="F184" s="120" t="s">
        <v>187</v>
      </c>
      <c r="G184" s="105" t="str">
        <f t="shared" si="26"/>
        <v>Incident alert thresholds are established</v>
      </c>
      <c r="H184" s="151" t="str">
        <f t="array" ref="H184">_xlfn.SINGLE(INDEX(lst_indexmatch_csfid_cipid_relationship,MATCH(1,(lst_indexmatch_cipv5id=A182)*(lst_indexmatch_csf_subcatid=F184),0)))</f>
        <v>Compliance Related</v>
      </c>
      <c r="I184" s="152">
        <f t="array" ref="I184">INDEX(lst_indexmatch_csf_impl_levels,MATCH(1,(B184=lst_indexmatch_cipv5id)*(F184=lst_indexmatch_csf_subcatid),0))</f>
        <v>1</v>
      </c>
      <c r="J184" s="106" t="str">
        <f t="shared" si="27"/>
        <v>Partial</v>
      </c>
    </row>
    <row r="185" spans="1:10" ht="28.8">
      <c r="A185" s="188"/>
      <c r="B185" s="115" t="s">
        <v>285</v>
      </c>
      <c r="C185" s="187"/>
      <c r="D185" s="191"/>
      <c r="E185" s="186"/>
      <c r="F185" s="120" t="s">
        <v>206</v>
      </c>
      <c r="G185" s="105" t="str">
        <f t="shared" si="26"/>
        <v>Roles and responsibilities for detection are well defined to ensure accountability</v>
      </c>
      <c r="H185" s="151" t="str">
        <f t="array" ref="H185">_xlfn.SINGLE(INDEX(lst_indexmatch_csfid_cipid_relationship,MATCH(1,(lst_indexmatch_cipv5id=A182)*(lst_indexmatch_csf_subcatid=F185),0)))</f>
        <v>Cybersecurity Related</v>
      </c>
      <c r="I185" s="152">
        <f t="array" ref="I185">INDEX(lst_indexmatch_csf_impl_levels,MATCH(1,(B185=lst_indexmatch_cipv5id)*(F185=lst_indexmatch_csf_subcatid),0))</f>
        <v>1</v>
      </c>
      <c r="J185" s="106" t="str">
        <f t="shared" si="27"/>
        <v>Partial</v>
      </c>
    </row>
    <row r="186" spans="1:10">
      <c r="A186" s="188"/>
      <c r="B186" s="115" t="s">
        <v>285</v>
      </c>
      <c r="C186" s="187"/>
      <c r="D186" s="191"/>
      <c r="E186" s="186"/>
      <c r="F186" s="120" t="s">
        <v>209</v>
      </c>
      <c r="G186" s="105" t="str">
        <f t="shared" si="26"/>
        <v>Detection activities comply with all applicable requirements</v>
      </c>
      <c r="H186" s="151" t="str">
        <f t="array" ref="H186">_xlfn.SINGLE(INDEX(lst_indexmatch_csfid_cipid_relationship,MATCH(1,(lst_indexmatch_cipv5id=A182)*(lst_indexmatch_csf_subcatid=F186),0)))</f>
        <v>Compliance Related</v>
      </c>
      <c r="I186" s="152">
        <f t="array" ref="I186">INDEX(lst_indexmatch_csf_impl_levels,MATCH(1,(B186=lst_indexmatch_cipv5id)*(F186=lst_indexmatch_csf_subcatid),0))</f>
        <v>1</v>
      </c>
      <c r="J186" s="106" t="str">
        <f t="shared" si="27"/>
        <v>Partial</v>
      </c>
    </row>
    <row r="187" spans="1:10">
      <c r="A187" s="188"/>
      <c r="B187" s="115" t="s">
        <v>285</v>
      </c>
      <c r="C187" s="187"/>
      <c r="D187" s="191"/>
      <c r="E187" s="186"/>
      <c r="F187" s="120" t="s">
        <v>213</v>
      </c>
      <c r="G187" s="105" t="str">
        <f t="shared" si="26"/>
        <v>Event detection information is communicated</v>
      </c>
      <c r="H187" s="151" t="str">
        <f t="array" ref="H187">_xlfn.SINGLE(INDEX(lst_indexmatch_csfid_cipid_relationship,MATCH(1,(lst_indexmatch_cipv5id=A182)*(lst_indexmatch_csf_subcatid=F187),0)))</f>
        <v>Compliance Related</v>
      </c>
      <c r="I187" s="152">
        <f t="array" ref="I187">INDEX(lst_indexmatch_csf_impl_levels,MATCH(1,(B187=lst_indexmatch_cipv5id)*(F187=lst_indexmatch_csf_subcatid),0))</f>
        <v>1</v>
      </c>
      <c r="J187" s="106" t="str">
        <f t="shared" si="27"/>
        <v>Partial</v>
      </c>
    </row>
    <row r="188" spans="1:10" ht="43.2">
      <c r="A188" s="188"/>
      <c r="B188" s="115" t="s">
        <v>285</v>
      </c>
      <c r="C188" s="187"/>
      <c r="D188" s="191"/>
      <c r="E188" s="186"/>
      <c r="F188" s="120" t="s">
        <v>14</v>
      </c>
      <c r="G188" s="105" t="str">
        <f t="shared" si="26"/>
        <v xml:space="preserve">Resilience requirements to support delivery of critical services are established for all operating states (e.g. under duress/attack, during recovery, normal operations) </v>
      </c>
      <c r="H188" s="151" t="str">
        <f t="array" ref="H188">_xlfn.SINGLE(INDEX(lst_indexmatch_csfid_cipid_relationship,MATCH(1,(lst_indexmatch_cipv5id=A182)*(lst_indexmatch_csf_subcatid=F188),0)))</f>
        <v>Compliance Related</v>
      </c>
      <c r="I188" s="152">
        <f t="array" ref="I188">INDEX(lst_indexmatch_csf_impl_levels,MATCH(1,(B188=lst_indexmatch_cipv5id)*(F188=lst_indexmatch_csf_subcatid),0))</f>
        <v>1</v>
      </c>
      <c r="J188" s="106" t="str">
        <f t="shared" si="27"/>
        <v>Partial</v>
      </c>
    </row>
    <row r="189" spans="1:10">
      <c r="A189" s="188"/>
      <c r="B189" s="115" t="s">
        <v>285</v>
      </c>
      <c r="C189" s="187"/>
      <c r="D189" s="191"/>
      <c r="E189" s="186"/>
      <c r="F189" s="120" t="s">
        <v>20</v>
      </c>
      <c r="G189" s="105" t="str">
        <f t="shared" si="26"/>
        <v>Risk responses are identified and prioritized</v>
      </c>
      <c r="H189" s="151" t="str">
        <f t="array" ref="H189">_xlfn.SINGLE(INDEX(lst_indexmatch_csfid_cipid_relationship,MATCH(1,(lst_indexmatch_cipv5id=A182)*(lst_indexmatch_csf_subcatid=F189),0)))</f>
        <v>Compliance Related</v>
      </c>
      <c r="I189" s="152">
        <f t="array" ref="I189">INDEX(lst_indexmatch_csf_impl_levels,MATCH(1,(B189=lst_indexmatch_cipv5id)*(F189=lst_indexmatch_csf_subcatid),0))</f>
        <v>1</v>
      </c>
      <c r="J189" s="106" t="str">
        <f t="shared" si="27"/>
        <v>Partial</v>
      </c>
    </row>
    <row r="190" spans="1:10" ht="28.8">
      <c r="A190" s="188"/>
      <c r="B190" s="115" t="s">
        <v>285</v>
      </c>
      <c r="C190" s="187"/>
      <c r="D190" s="191"/>
      <c r="E190" s="186"/>
      <c r="F190" s="120" t="s">
        <v>41</v>
      </c>
      <c r="G190" s="105" t="str">
        <f t="shared" si="26"/>
        <v>Response plans (Incident Response and Business Continuity) and recovery plans (Incident Recovery and Disaster Recovery) are in place and managed</v>
      </c>
      <c r="H190" s="151" t="str">
        <f t="array" ref="H190">_xlfn.SINGLE(INDEX(lst_indexmatch_csfid_cipid_relationship,MATCH(1,(lst_indexmatch_cipv5id=A182)*(lst_indexmatch_csf_subcatid=F190),0)))</f>
        <v>Compliance Related</v>
      </c>
      <c r="I190" s="152">
        <f t="array" ref="I190">INDEX(lst_indexmatch_csf_impl_levels,MATCH(1,(B190=lst_indexmatch_cipv5id)*(F190=lst_indexmatch_csf_subcatid),0))</f>
        <v>1</v>
      </c>
      <c r="J190" s="106" t="str">
        <f t="shared" si="27"/>
        <v>Partial</v>
      </c>
    </row>
    <row r="191" spans="1:10">
      <c r="A191" s="188"/>
      <c r="B191" s="115" t="s">
        <v>285</v>
      </c>
      <c r="C191" s="187"/>
      <c r="D191" s="191"/>
      <c r="E191" s="186"/>
      <c r="F191" s="120" t="s">
        <v>231</v>
      </c>
      <c r="G191" s="105" t="str">
        <f t="shared" si="26"/>
        <v>Notifications from detection systems are investigated </v>
      </c>
      <c r="H191" s="151" t="str">
        <f t="array" ref="H191">_xlfn.SINGLE(INDEX(lst_indexmatch_csfid_cipid_relationship,MATCH(1,(lst_indexmatch_cipv5id=A182)*(lst_indexmatch_csf_subcatid=F191),0)))</f>
        <v>Compliance Related</v>
      </c>
      <c r="I191" s="152">
        <f t="array" ref="I191">INDEX(lst_indexmatch_csf_impl_levels,MATCH(1,(B191=lst_indexmatch_cipv5id)*(F191=lst_indexmatch_csf_subcatid),0))</f>
        <v>1</v>
      </c>
      <c r="J191" s="106" t="str">
        <f t="shared" si="27"/>
        <v>Partial</v>
      </c>
    </row>
    <row r="192" spans="1:10">
      <c r="A192" s="188"/>
      <c r="B192" s="115" t="s">
        <v>285</v>
      </c>
      <c r="C192" s="187"/>
      <c r="D192" s="191"/>
      <c r="E192" s="186"/>
      <c r="F192" s="120" t="s">
        <v>234</v>
      </c>
      <c r="G192" s="105" t="str">
        <f t="shared" si="26"/>
        <v>The impact of the incident is understood</v>
      </c>
      <c r="H192" s="151" t="str">
        <f t="array" ref="H192">_xlfn.SINGLE(INDEX(lst_indexmatch_csfid_cipid_relationship,MATCH(1,(lst_indexmatch_cipv5id=A182)*(lst_indexmatch_csf_subcatid=F192),0)))</f>
        <v>Compliance Related</v>
      </c>
      <c r="I192" s="152">
        <f t="array" ref="I192">INDEX(lst_indexmatch_csf_impl_levels,MATCH(1,(B192=lst_indexmatch_cipv5id)*(F192=lst_indexmatch_csf_subcatid),0))</f>
        <v>1</v>
      </c>
      <c r="J192" s="106" t="str">
        <f t="shared" si="27"/>
        <v>Partial</v>
      </c>
    </row>
    <row r="193" spans="1:10">
      <c r="A193" s="188"/>
      <c r="B193" s="115" t="s">
        <v>285</v>
      </c>
      <c r="C193" s="187"/>
      <c r="D193" s="191"/>
      <c r="E193" s="186"/>
      <c r="F193" s="120" t="s">
        <v>236</v>
      </c>
      <c r="G193" s="105" t="str">
        <f t="shared" si="26"/>
        <v>Forensics are performed</v>
      </c>
      <c r="H193" s="151" t="str">
        <f t="array" ref="H193">_xlfn.SINGLE(INDEX(lst_indexmatch_csfid_cipid_relationship,MATCH(1,(lst_indexmatch_cipv5id=A182)*(lst_indexmatch_csf_subcatid=F193),0)))</f>
        <v>Cybersecurity Related</v>
      </c>
      <c r="I193" s="152">
        <f t="array" ref="I193">INDEX(lst_indexmatch_csf_impl_levels,MATCH(1,(B193=lst_indexmatch_cipv5id)*(F193=lst_indexmatch_csf_subcatid),0))</f>
        <v>1</v>
      </c>
      <c r="J193" s="106" t="str">
        <f t="shared" si="27"/>
        <v>Partial</v>
      </c>
    </row>
    <row r="194" spans="1:10">
      <c r="A194" s="188"/>
      <c r="B194" s="115" t="s">
        <v>285</v>
      </c>
      <c r="C194" s="187"/>
      <c r="D194" s="191"/>
      <c r="E194" s="186"/>
      <c r="F194" s="120" t="s">
        <v>238</v>
      </c>
      <c r="G194" s="105" t="str">
        <f t="shared" si="26"/>
        <v>Incidents are categorized consistent with response plans</v>
      </c>
      <c r="H194" s="151" t="str">
        <f t="array" ref="H194">_xlfn.SINGLE(INDEX(lst_indexmatch_csfid_cipid_relationship,MATCH(1,(lst_indexmatch_cipv5id=A182)*(lst_indexmatch_csf_subcatid=F194),0)))</f>
        <v>Compliance Related</v>
      </c>
      <c r="I194" s="152">
        <f t="array" ref="I194">INDEX(lst_indexmatch_csf_impl_levels,MATCH(1,(B194=lst_indexmatch_cipv5id)*(F194=lst_indexmatch_csf_subcatid),0))</f>
        <v>1</v>
      </c>
      <c r="J194" s="106" t="str">
        <f t="shared" si="27"/>
        <v>Partial</v>
      </c>
    </row>
    <row r="195" spans="1:10" ht="28.8">
      <c r="A195" s="188"/>
      <c r="B195" s="115" t="s">
        <v>285</v>
      </c>
      <c r="C195" s="187"/>
      <c r="D195" s="191"/>
      <c r="E195" s="186"/>
      <c r="F195" s="120" t="s">
        <v>220</v>
      </c>
      <c r="G195" s="105" t="str">
        <f t="shared" si="26"/>
        <v>Personnel know their roles and order of operations when a response is needed</v>
      </c>
      <c r="H195" s="151" t="str">
        <f t="array" ref="H195">_xlfn.SINGLE(INDEX(lst_indexmatch_csfid_cipid_relationship,MATCH(1,(lst_indexmatch_cipv5id=A182)*(lst_indexmatch_csf_subcatid=F195),0)))</f>
        <v>Compliance Related</v>
      </c>
      <c r="I195" s="152">
        <f t="array" ref="I195">INDEX(lst_indexmatch_csf_impl_levels,MATCH(1,(B195=lst_indexmatch_cipv5id)*(F195=lst_indexmatch_csf_subcatid),0))</f>
        <v>1</v>
      </c>
      <c r="J195" s="106" t="str">
        <f t="shared" si="27"/>
        <v>Partial</v>
      </c>
    </row>
    <row r="196" spans="1:10">
      <c r="A196" s="188"/>
      <c r="B196" s="115" t="s">
        <v>285</v>
      </c>
      <c r="C196" s="187"/>
      <c r="D196" s="191"/>
      <c r="E196" s="186"/>
      <c r="F196" s="120" t="s">
        <v>223</v>
      </c>
      <c r="G196" s="105" t="str">
        <f t="shared" si="26"/>
        <v>Incidents are reported consistent with established criteria</v>
      </c>
      <c r="H196" s="151" t="str">
        <f t="array" ref="H196">_xlfn.SINGLE(INDEX(lst_indexmatch_csfid_cipid_relationship,MATCH(1,(lst_indexmatch_cipv5id=A182)*(lst_indexmatch_csf_subcatid=F196),0)))</f>
        <v>Compliance Related</v>
      </c>
      <c r="I196" s="152">
        <f t="array" ref="I196">INDEX(lst_indexmatch_csf_impl_levels,MATCH(1,(B196=lst_indexmatch_cipv5id)*(F196=lst_indexmatch_csf_subcatid),0))</f>
        <v>1</v>
      </c>
      <c r="J196" s="106" t="str">
        <f t="shared" si="27"/>
        <v>Partial</v>
      </c>
    </row>
    <row r="197" spans="1:10">
      <c r="A197" s="188"/>
      <c r="B197" s="115" t="s">
        <v>285</v>
      </c>
      <c r="C197" s="187"/>
      <c r="D197" s="191"/>
      <c r="E197" s="186"/>
      <c r="F197" s="120" t="s">
        <v>225</v>
      </c>
      <c r="G197" s="105" t="str">
        <f t="shared" si="26"/>
        <v>Information is shared consistent with response plans</v>
      </c>
      <c r="H197" s="151" t="str">
        <f t="array" ref="H197">_xlfn.SINGLE(INDEX(lst_indexmatch_csfid_cipid_relationship,MATCH(1,(lst_indexmatch_cipv5id=A182)*(lst_indexmatch_csf_subcatid=F197),0)))</f>
        <v>Compliance Related</v>
      </c>
      <c r="I197" s="152">
        <f t="array" ref="I197">INDEX(lst_indexmatch_csf_impl_levels,MATCH(1,(B197=lst_indexmatch_cipv5id)*(F197=lst_indexmatch_csf_subcatid),0))</f>
        <v>1</v>
      </c>
      <c r="J197" s="106" t="str">
        <f t="shared" si="27"/>
        <v>Partial</v>
      </c>
    </row>
    <row r="198" spans="1:10">
      <c r="A198" s="188"/>
      <c r="B198" s="115" t="s">
        <v>285</v>
      </c>
      <c r="C198" s="187"/>
      <c r="D198" s="191"/>
      <c r="E198" s="186"/>
      <c r="F198" s="120" t="s">
        <v>227</v>
      </c>
      <c r="G198" s="105" t="str">
        <f t="shared" si="26"/>
        <v>Coordination with stakeholders occurs consistent with response plans</v>
      </c>
      <c r="H198" s="151" t="str">
        <f t="array" ref="H198">_xlfn.SINGLE(INDEX(lst_indexmatch_csfid_cipid_relationship,MATCH(1,(lst_indexmatch_cipv5id=A182)*(lst_indexmatch_csf_subcatid=F198),0)))</f>
        <v>Compliance Related</v>
      </c>
      <c r="I198" s="152">
        <f t="array" ref="I198">INDEX(lst_indexmatch_csf_impl_levels,MATCH(1,(B198=lst_indexmatch_cipv5id)*(F198=lst_indexmatch_csf_subcatid),0))</f>
        <v>1</v>
      </c>
      <c r="J198" s="106" t="str">
        <f t="shared" si="27"/>
        <v>Partial</v>
      </c>
    </row>
    <row r="199" spans="1:10">
      <c r="A199" s="188"/>
      <c r="B199" s="115" t="s">
        <v>285</v>
      </c>
      <c r="C199" s="187"/>
      <c r="D199" s="191"/>
      <c r="E199" s="186"/>
      <c r="F199" s="120" t="s">
        <v>241</v>
      </c>
      <c r="G199" s="105" t="str">
        <f t="shared" si="26"/>
        <v>Incidents are contained</v>
      </c>
      <c r="H199" s="151" t="str">
        <f t="array" ref="H199">_xlfn.SINGLE(INDEX(lst_indexmatch_csfid_cipid_relationship,MATCH(1,(lst_indexmatch_cipv5id=A182)*(lst_indexmatch_csf_subcatid=F199),0)))</f>
        <v>Compliance Related</v>
      </c>
      <c r="I199" s="152">
        <f t="array" ref="I199">INDEX(lst_indexmatch_csf_impl_levels,MATCH(1,(B199=lst_indexmatch_cipv5id)*(F199=lst_indexmatch_csf_subcatid),0))</f>
        <v>1</v>
      </c>
      <c r="J199" s="106" t="str">
        <f t="shared" si="27"/>
        <v>Partial</v>
      </c>
    </row>
    <row r="200" spans="1:10">
      <c r="A200" s="188"/>
      <c r="B200" s="115" t="s">
        <v>285</v>
      </c>
      <c r="C200" s="187"/>
      <c r="D200" s="192"/>
      <c r="E200" s="186"/>
      <c r="F200" s="120" t="s">
        <v>244</v>
      </c>
      <c r="G200" s="105" t="str">
        <f t="shared" si="26"/>
        <v>Incidents are mitigated</v>
      </c>
      <c r="H200" s="151" t="str">
        <f t="array" ref="H200">_xlfn.SINGLE(INDEX(lst_indexmatch_csfid_cipid_relationship,MATCH(1,(lst_indexmatch_cipv5id=A182)*(lst_indexmatch_csf_subcatid=F200),0)))</f>
        <v>Compliance Related</v>
      </c>
      <c r="I200" s="152">
        <f t="array" ref="I200">INDEX(lst_indexmatch_csf_impl_levels,MATCH(1,(B200=lst_indexmatch_cipv5id)*(F200=lst_indexmatch_csf_subcatid),0))</f>
        <v>1</v>
      </c>
      <c r="J200" s="106" t="str">
        <f t="shared" si="27"/>
        <v>Partial</v>
      </c>
    </row>
    <row r="201" spans="1:10">
      <c r="A201" s="108"/>
      <c r="B201" s="109"/>
      <c r="C201" s="108"/>
      <c r="D201" s="108"/>
      <c r="E201" s="108"/>
      <c r="F201" s="108"/>
      <c r="G201" s="111"/>
      <c r="H201" s="149"/>
      <c r="I201" s="155"/>
      <c r="J201" s="112"/>
    </row>
    <row r="202" spans="1:10">
      <c r="A202" s="189" t="s">
        <v>286</v>
      </c>
      <c r="B202" s="115" t="s">
        <v>286</v>
      </c>
      <c r="C202" s="187" t="str">
        <f>VLOOKUP(A202,tbl_cip_requirements,2)</f>
        <v xml:space="preserve">Purpose: To mitigate the risk to the reliable operation of the BES as the result of a Cyber Security Incident by specifying incident response requirements.
Requirement 2:
Each Responsible Entity shall implement each of its documented Cyber Security Incident response plans to collectively include each of the applicable requirement parts in CIP-008-5 Table R2 – Cyber Security Incident Response Plan Implementation and Testing.
</v>
      </c>
      <c r="D202" s="190" t="str">
        <f>VLOOKUP(A202,tbl_cip_requirements,3)</f>
        <v>LOWER</v>
      </c>
      <c r="E202" s="186">
        <f>AVERAGE(I202:I210)</f>
        <v>1</v>
      </c>
      <c r="F202" s="120" t="s">
        <v>182</v>
      </c>
      <c r="G202" s="105" t="str">
        <f t="shared" ref="G202:G210" si="28">INDEX(lst_csf_subcategory_descriptions,MATCH(F202,dv_csf_subcategory_id,0),0)</f>
        <v>Detected events are analyzed to understand attack targets and methods</v>
      </c>
      <c r="H202" s="151" t="str">
        <f t="array" ref="H202">_xlfn.SINGLE(INDEX(lst_indexmatch_csfid_cipid_relationship,MATCH(1,(lst_indexmatch_cipv5id=A202)*(lst_indexmatch_csf_subcatid=F202),0)))</f>
        <v>Compliance Related</v>
      </c>
      <c r="I202" s="152">
        <f t="array" ref="I202">INDEX(lst_indexmatch_csf_impl_levels,MATCH(1,(B202=lst_indexmatch_cipv5id)*(F202=lst_indexmatch_csf_subcatid),0))</f>
        <v>1</v>
      </c>
      <c r="J202" s="106" t="str">
        <f t="shared" ref="J202:J210" si="29">VLOOKUP(I202,tbl_implementation_tier_description,2)</f>
        <v>Partial</v>
      </c>
    </row>
    <row r="203" spans="1:10">
      <c r="A203" s="189"/>
      <c r="B203" s="115" t="s">
        <v>286</v>
      </c>
      <c r="C203" s="187"/>
      <c r="D203" s="191"/>
      <c r="E203" s="186"/>
      <c r="F203" s="120" t="s">
        <v>211</v>
      </c>
      <c r="G203" s="105" t="str">
        <f t="shared" si="28"/>
        <v>Detection processes are tested</v>
      </c>
      <c r="H203" s="151" t="str">
        <f t="array" ref="H203">_xlfn.SINGLE(INDEX(lst_indexmatch_csfid_cipid_relationship,MATCH(1,(lst_indexmatch_cipv5id=A202)*(lst_indexmatch_csf_subcatid=F203),0)))</f>
        <v>Compliance Related</v>
      </c>
      <c r="I203" s="152">
        <f t="array" ref="I203">INDEX(lst_indexmatch_csf_impl_levels,MATCH(1,(B203=lst_indexmatch_cipv5id)*(F203=lst_indexmatch_csf_subcatid),0))</f>
        <v>1</v>
      </c>
      <c r="J203" s="106" t="str">
        <f t="shared" si="29"/>
        <v>Partial</v>
      </c>
    </row>
    <row r="204" spans="1:10">
      <c r="A204" s="189"/>
      <c r="B204" s="115" t="s">
        <v>286</v>
      </c>
      <c r="C204" s="187"/>
      <c r="D204" s="191"/>
      <c r="E204" s="186"/>
      <c r="F204" s="120" t="s">
        <v>42</v>
      </c>
      <c r="G204" s="105" t="str">
        <f t="shared" si="28"/>
        <v>Response and recovery plans are tested</v>
      </c>
      <c r="H204" s="151" t="str">
        <f t="array" ref="H204">_xlfn.SINGLE(INDEX(lst_indexmatch_csfid_cipid_relationship,MATCH(1,(lst_indexmatch_cipv5id=A202)*(lst_indexmatch_csf_subcatid=F204),0)))</f>
        <v>Cybersecurity Related</v>
      </c>
      <c r="I204" s="152">
        <f t="array" ref="I204">INDEX(lst_indexmatch_csf_impl_levels,MATCH(1,(B204=lst_indexmatch_cipv5id)*(F204=lst_indexmatch_csf_subcatid),0))</f>
        <v>1</v>
      </c>
      <c r="J204" s="106" t="str">
        <f t="shared" si="29"/>
        <v>Partial</v>
      </c>
    </row>
    <row r="205" spans="1:10">
      <c r="A205" s="189"/>
      <c r="B205" s="115" t="s">
        <v>286</v>
      </c>
      <c r="C205" s="187"/>
      <c r="D205" s="191"/>
      <c r="E205" s="186"/>
      <c r="F205" s="120" t="s">
        <v>231</v>
      </c>
      <c r="G205" s="105" t="str">
        <f t="shared" si="28"/>
        <v>Notifications from detection systems are investigated </v>
      </c>
      <c r="H205" s="151" t="str">
        <f t="array" ref="H205">_xlfn.SINGLE(INDEX(lst_indexmatch_csfid_cipid_relationship,MATCH(1,(lst_indexmatch_cipv5id=A202)*(lst_indexmatch_csf_subcatid=F205),0)))</f>
        <v>Cybersecurity Related</v>
      </c>
      <c r="I205" s="152">
        <f t="array" ref="I205">INDEX(lst_indexmatch_csf_impl_levels,MATCH(1,(B205=lst_indexmatch_cipv5id)*(F205=lst_indexmatch_csf_subcatid),0))</f>
        <v>1</v>
      </c>
      <c r="J205" s="106" t="str">
        <f t="shared" si="29"/>
        <v>Partial</v>
      </c>
    </row>
    <row r="206" spans="1:10">
      <c r="A206" s="189"/>
      <c r="B206" s="115" t="s">
        <v>286</v>
      </c>
      <c r="C206" s="187"/>
      <c r="D206" s="191"/>
      <c r="E206" s="186"/>
      <c r="F206" s="120" t="s">
        <v>234</v>
      </c>
      <c r="G206" s="105" t="str">
        <f t="shared" si="28"/>
        <v>The impact of the incident is understood</v>
      </c>
      <c r="H206" s="151" t="str">
        <f t="array" ref="H206">_xlfn.SINGLE(INDEX(lst_indexmatch_csfid_cipid_relationship,MATCH(1,(lst_indexmatch_cipv5id=A202)*(lst_indexmatch_csf_subcatid=F206),0)))</f>
        <v>Cybersecurity Related</v>
      </c>
      <c r="I206" s="152">
        <f t="array" ref="I206">INDEX(lst_indexmatch_csf_impl_levels,MATCH(1,(B206=lst_indexmatch_cipv5id)*(F206=lst_indexmatch_csf_subcatid),0))</f>
        <v>1</v>
      </c>
      <c r="J206" s="106" t="str">
        <f t="shared" si="29"/>
        <v>Partial</v>
      </c>
    </row>
    <row r="207" spans="1:10">
      <c r="A207" s="189"/>
      <c r="B207" s="115" t="s">
        <v>286</v>
      </c>
      <c r="C207" s="187"/>
      <c r="D207" s="191"/>
      <c r="E207" s="186"/>
      <c r="F207" s="120" t="s">
        <v>223</v>
      </c>
      <c r="G207" s="105" t="str">
        <f t="shared" si="28"/>
        <v>Incidents are reported consistent with established criteria</v>
      </c>
      <c r="H207" s="151" t="str">
        <f t="array" ref="H207">_xlfn.SINGLE(INDEX(lst_indexmatch_csfid_cipid_relationship,MATCH(1,(lst_indexmatch_cipv5id=A202)*(lst_indexmatch_csf_subcatid=F207),0)))</f>
        <v>Cybersecurity Related</v>
      </c>
      <c r="I207" s="152">
        <f t="array" ref="I207">INDEX(lst_indexmatch_csf_impl_levels,MATCH(1,(B207=lst_indexmatch_cipv5id)*(F207=lst_indexmatch_csf_subcatid),0))</f>
        <v>1</v>
      </c>
      <c r="J207" s="106" t="str">
        <f t="shared" si="29"/>
        <v>Partial</v>
      </c>
    </row>
    <row r="208" spans="1:10">
      <c r="A208" s="189"/>
      <c r="B208" s="115" t="s">
        <v>286</v>
      </c>
      <c r="C208" s="187"/>
      <c r="D208" s="191"/>
      <c r="E208" s="186"/>
      <c r="F208" s="120" t="s">
        <v>225</v>
      </c>
      <c r="G208" s="105" t="str">
        <f t="shared" si="28"/>
        <v>Information is shared consistent with response plans</v>
      </c>
      <c r="H208" s="151" t="str">
        <f t="array" ref="H208">_xlfn.SINGLE(INDEX(lst_indexmatch_csfid_cipid_relationship,MATCH(1,(lst_indexmatch_cipv5id=A202)*(lst_indexmatch_csf_subcatid=F208),0)))</f>
        <v>Cybersecurity Related</v>
      </c>
      <c r="I208" s="152">
        <f t="array" ref="I208">INDEX(lst_indexmatch_csf_impl_levels,MATCH(1,(B208=lst_indexmatch_cipv5id)*(F208=lst_indexmatch_csf_subcatid),0))</f>
        <v>1</v>
      </c>
      <c r="J208" s="106" t="str">
        <f t="shared" si="29"/>
        <v>Partial</v>
      </c>
    </row>
    <row r="209" spans="1:10">
      <c r="A209" s="189"/>
      <c r="B209" s="115" t="s">
        <v>286</v>
      </c>
      <c r="C209" s="187"/>
      <c r="D209" s="191"/>
      <c r="E209" s="186"/>
      <c r="F209" s="120" t="s">
        <v>227</v>
      </c>
      <c r="G209" s="105" t="str">
        <f t="shared" si="28"/>
        <v>Coordination with stakeholders occurs consistent with response plans</v>
      </c>
      <c r="H209" s="151" t="str">
        <f t="array" ref="H209">_xlfn.SINGLE(INDEX(lst_indexmatch_csfid_cipid_relationship,MATCH(1,(lst_indexmatch_cipv5id=A202)*(lst_indexmatch_csf_subcatid=F209),0)))</f>
        <v>Cybersecurity Related</v>
      </c>
      <c r="I209" s="152">
        <f t="array" ref="I209">INDEX(lst_indexmatch_csf_impl_levels,MATCH(1,(B209=lst_indexmatch_cipv5id)*(F209=lst_indexmatch_csf_subcatid),0))</f>
        <v>1</v>
      </c>
      <c r="J209" s="106" t="str">
        <f t="shared" si="29"/>
        <v>Partial</v>
      </c>
    </row>
    <row r="210" spans="1:10" ht="42" customHeight="1">
      <c r="A210" s="189"/>
      <c r="B210" s="115" t="s">
        <v>286</v>
      </c>
      <c r="C210" s="187"/>
      <c r="D210" s="192"/>
      <c r="E210" s="186"/>
      <c r="F210" s="120" t="s">
        <v>217</v>
      </c>
      <c r="G210" s="105" t="str">
        <f t="shared" si="28"/>
        <v>Response plan is executed during or after an event</v>
      </c>
      <c r="H210" s="151" t="str">
        <f t="array" ref="H210">_xlfn.SINGLE(INDEX(lst_indexmatch_csfid_cipid_relationship,MATCH(1,(lst_indexmatch_cipv5id=A202)*(lst_indexmatch_csf_subcatid=F210),0)))</f>
        <v>Cybersecurity Related</v>
      </c>
      <c r="I210" s="152">
        <f t="array" ref="I210">INDEX(lst_indexmatch_csf_impl_levels,MATCH(1,(B210=lst_indexmatch_cipv5id)*(F210=lst_indexmatch_csf_subcatid),0))</f>
        <v>1</v>
      </c>
      <c r="J210" s="106" t="str">
        <f t="shared" si="29"/>
        <v>Partial</v>
      </c>
    </row>
    <row r="211" spans="1:10">
      <c r="A211" s="108"/>
      <c r="B211" s="109"/>
      <c r="C211" s="108"/>
      <c r="D211" s="108"/>
      <c r="E211" s="108"/>
      <c r="F211" s="108"/>
      <c r="G211" s="111"/>
      <c r="H211" s="149"/>
      <c r="I211" s="155"/>
      <c r="J211" s="112"/>
    </row>
    <row r="212" spans="1:10">
      <c r="A212" s="188" t="s">
        <v>287</v>
      </c>
      <c r="B212" s="115" t="s">
        <v>287</v>
      </c>
      <c r="C212" s="187" t="str">
        <f>VLOOKUP(A212,tbl_cip_requirements,2)</f>
        <v>Purpose: To mitigate the risk to the reliable operation of the BES as the result of a Cyber Security Incident by specifying incident response requirements.
Requirement 3:
Each Responsible Entity shall maintain each of its Cyber Security Incident response plans according to each of the applicable requirement parts in CIP-008-5 Table R3 – Cyber Security Incident Response Plan Review, Update, and Communication.</v>
      </c>
      <c r="D212" s="190" t="str">
        <f>VLOOKUP(A212,tbl_cip_requirements,3)</f>
        <v>LOWER</v>
      </c>
      <c r="E212" s="186">
        <f>AVERAGE(I212:I218)</f>
        <v>1</v>
      </c>
      <c r="F212" s="120" t="s">
        <v>215</v>
      </c>
      <c r="G212" s="105" t="str">
        <f t="shared" ref="G212:G218" si="30">INDEX(lst_csf_subcategory_descriptions,MATCH(F212,dv_csf_subcategory_id,0),0)</f>
        <v>Detection processes are continuously improved</v>
      </c>
      <c r="H212" s="151" t="str">
        <f t="array" ref="H212">_xlfn.SINGLE(INDEX(lst_indexmatch_csfid_cipid_relationship,MATCH(1,(lst_indexmatch_cipv5id=A212)*(lst_indexmatch_csf_subcatid=F212),0)))</f>
        <v>Compliance Related</v>
      </c>
      <c r="I212" s="152">
        <f t="array" ref="I212">INDEX(lst_indexmatch_csf_impl_levels,MATCH(1,(B212=lst_indexmatch_cipv5id)*(F212=lst_indexmatch_csf_subcatid),0))</f>
        <v>1</v>
      </c>
      <c r="J212" s="106" t="str">
        <f t="shared" ref="J212:J218" si="31">VLOOKUP(I212,tbl_implementation_tier_description,2)</f>
        <v>Partial</v>
      </c>
    </row>
    <row r="213" spans="1:10">
      <c r="A213" s="188"/>
      <c r="B213" s="115" t="s">
        <v>287</v>
      </c>
      <c r="C213" s="187"/>
      <c r="D213" s="191"/>
      <c r="E213" s="186"/>
      <c r="F213" s="120" t="s">
        <v>40</v>
      </c>
      <c r="G213" s="105" t="str">
        <f t="shared" si="30"/>
        <v>Protection processes are improved</v>
      </c>
      <c r="H213" s="151" t="str">
        <f t="array" ref="H213">_xlfn.SINGLE(INDEX(lst_indexmatch_csfid_cipid_relationship,MATCH(1,(lst_indexmatch_cipv5id=A212)*(lst_indexmatch_csf_subcatid=F213),0)))</f>
        <v>Compliance Related</v>
      </c>
      <c r="I213" s="152">
        <f t="array" ref="I213">INDEX(lst_indexmatch_csf_impl_levels,MATCH(1,(B213=lst_indexmatch_cipv5id)*(F213=lst_indexmatch_csf_subcatid),0))</f>
        <v>1</v>
      </c>
      <c r="J213" s="106" t="str">
        <f t="shared" si="31"/>
        <v>Partial</v>
      </c>
    </row>
    <row r="214" spans="1:10">
      <c r="A214" s="188"/>
      <c r="B214" s="115" t="s">
        <v>287</v>
      </c>
      <c r="C214" s="187"/>
      <c r="D214" s="191"/>
      <c r="E214" s="186"/>
      <c r="F214" s="120" t="s">
        <v>54</v>
      </c>
      <c r="G214" s="105" t="str">
        <f t="shared" si="30"/>
        <v>Effectiveness of protection technologies is shared</v>
      </c>
      <c r="H214" s="151" t="str">
        <f t="array" ref="H214">_xlfn.SINGLE(INDEX(lst_indexmatch_csfid_cipid_relationship,MATCH(1,(lst_indexmatch_cipv5id=A212)*(lst_indexmatch_csf_subcatid=F214),0)))</f>
        <v>Compliance Related</v>
      </c>
      <c r="I214" s="152">
        <f t="array" ref="I214">INDEX(lst_indexmatch_csf_impl_levels,MATCH(1,(B214=lst_indexmatch_cipv5id)*(F214=lst_indexmatch_csf_subcatid),0))</f>
        <v>1</v>
      </c>
      <c r="J214" s="106" t="str">
        <f t="shared" si="31"/>
        <v>Partial</v>
      </c>
    </row>
    <row r="215" spans="1:10" ht="28.8">
      <c r="A215" s="188"/>
      <c r="B215" s="115" t="s">
        <v>287</v>
      </c>
      <c r="C215" s="187"/>
      <c r="D215" s="191"/>
      <c r="E215" s="186"/>
      <c r="F215" s="120" t="s">
        <v>41</v>
      </c>
      <c r="G215" s="105" t="str">
        <f t="shared" si="30"/>
        <v>Response plans (Incident Response and Business Continuity) and recovery plans (Incident Recovery and Disaster Recovery) are in place and managed</v>
      </c>
      <c r="H215" s="151" t="str">
        <f t="array" ref="H215">_xlfn.SINGLE(INDEX(lst_indexmatch_csfid_cipid_relationship,MATCH(1,(lst_indexmatch_cipv5id=A212)*(lst_indexmatch_csf_subcatid=F215),0)))</f>
        <v>Compliance Related</v>
      </c>
      <c r="I215" s="152">
        <f t="array" ref="I215">INDEX(lst_indexmatch_csf_impl_levels,MATCH(1,(B215=lst_indexmatch_cipv5id)*(F215=lst_indexmatch_csf_subcatid),0))</f>
        <v>1</v>
      </c>
      <c r="J215" s="106" t="str">
        <f t="shared" si="31"/>
        <v>Partial</v>
      </c>
    </row>
    <row r="216" spans="1:10" ht="28.8">
      <c r="A216" s="188"/>
      <c r="B216" s="115" t="s">
        <v>287</v>
      </c>
      <c r="C216" s="187"/>
      <c r="D216" s="191"/>
      <c r="E216" s="186"/>
      <c r="F216" s="120" t="s">
        <v>220</v>
      </c>
      <c r="G216" s="105" t="str">
        <f t="shared" si="30"/>
        <v>Personnel know their roles and order of operations when a response is needed</v>
      </c>
      <c r="H216" s="151" t="str">
        <f t="array" ref="H216">_xlfn.SINGLE(INDEX(lst_indexmatch_csfid_cipid_relationship,MATCH(1,(lst_indexmatch_cipv5id=A212)*(lst_indexmatch_csf_subcatid=F216),0)))</f>
        <v>Compliance Related</v>
      </c>
      <c r="I216" s="152">
        <f t="array" ref="I216">INDEX(lst_indexmatch_csf_impl_levels,MATCH(1,(B216=lst_indexmatch_cipv5id)*(F216=lst_indexmatch_csf_subcatid),0))</f>
        <v>1</v>
      </c>
      <c r="J216" s="106" t="str">
        <f t="shared" si="31"/>
        <v>Partial</v>
      </c>
    </row>
    <row r="217" spans="1:10">
      <c r="A217" s="188"/>
      <c r="B217" s="115" t="s">
        <v>287</v>
      </c>
      <c r="C217" s="187"/>
      <c r="D217" s="191"/>
      <c r="E217" s="186"/>
      <c r="F217" s="120" t="s">
        <v>52</v>
      </c>
      <c r="G217" s="105" t="str">
        <f t="shared" si="30"/>
        <v>Response plans incorporate lessons learned</v>
      </c>
      <c r="H217" s="151" t="str">
        <f t="array" ref="H217">_xlfn.SINGLE(INDEX(lst_indexmatch_csfid_cipid_relationship,MATCH(1,(lst_indexmatch_cipv5id=A212)*(lst_indexmatch_csf_subcatid=F217),0)))</f>
        <v>Compliance Related</v>
      </c>
      <c r="I217" s="152">
        <f t="array" ref="I217">INDEX(lst_indexmatch_csf_impl_levels,MATCH(1,(B217=lst_indexmatch_cipv5id)*(F217=lst_indexmatch_csf_subcatid),0))</f>
        <v>1</v>
      </c>
      <c r="J217" s="106" t="str">
        <f t="shared" si="31"/>
        <v>Partial</v>
      </c>
    </row>
    <row r="218" spans="1:10" ht="58.5" customHeight="1">
      <c r="A218" s="188"/>
      <c r="B218" s="115" t="s">
        <v>287</v>
      </c>
      <c r="C218" s="187"/>
      <c r="D218" s="192"/>
      <c r="E218" s="186"/>
      <c r="F218" s="120" t="s">
        <v>53</v>
      </c>
      <c r="G218" s="105" t="str">
        <f t="shared" si="30"/>
        <v>Response strategies are updated</v>
      </c>
      <c r="H218" s="151" t="str">
        <f t="array" ref="H218">_xlfn.SINGLE(INDEX(lst_indexmatch_csfid_cipid_relationship,MATCH(1,(lst_indexmatch_cipv5id=A212)*(lst_indexmatch_csf_subcatid=F218),0)))</f>
        <v>Compliance Related</v>
      </c>
      <c r="I218" s="152">
        <f t="array" ref="I218">INDEX(lst_indexmatch_csf_impl_levels,MATCH(1,(B218=lst_indexmatch_cipv5id)*(F218=lst_indexmatch_csf_subcatid),0))</f>
        <v>1</v>
      </c>
      <c r="J218" s="106" t="str">
        <f t="shared" si="31"/>
        <v>Partial</v>
      </c>
    </row>
    <row r="219" spans="1:10">
      <c r="A219" s="108"/>
      <c r="B219" s="109"/>
      <c r="C219" s="108"/>
      <c r="D219" s="108"/>
      <c r="E219" s="108"/>
      <c r="F219" s="108"/>
      <c r="G219" s="111"/>
      <c r="H219" s="149"/>
      <c r="I219" s="155"/>
      <c r="J219" s="112"/>
    </row>
    <row r="220" spans="1:10" ht="43.2">
      <c r="A220" s="188" t="s">
        <v>288</v>
      </c>
      <c r="B220" s="119" t="s">
        <v>288</v>
      </c>
      <c r="C220" s="187" t="str">
        <f>VLOOKUP(A220,tbl_cip_requirements,2)</f>
        <v>Purpose: To recover reliability functions performed by BES Cyber Systems by specifying recovery plan requirements in support of the continued stability, operability, and reliability of the BES.
Requirement 1:
Each Responsible Entity shall have one or more documented recovery plan(s) that collectively include each of the applicable requirement parts in CIP-009-6 Table R1 – Recovery Plan Specifications.</v>
      </c>
      <c r="D220" s="190" t="str">
        <f>VLOOKUP(A220,tbl_cip_requirements,3)</f>
        <v>MEDIUM</v>
      </c>
      <c r="E220" s="186">
        <f>AVERAGE(I220:I225)</f>
        <v>1</v>
      </c>
      <c r="F220" s="120" t="s">
        <v>14</v>
      </c>
      <c r="G220" s="105" t="str">
        <f t="shared" ref="G220:G225" si="32">INDEX(lst_csf_subcategory_descriptions,MATCH(F220,dv_csf_subcategory_id,0),0)</f>
        <v xml:space="preserve">Resilience requirements to support delivery of critical services are established for all operating states (e.g. under duress/attack, during recovery, normal operations) </v>
      </c>
      <c r="H220" s="151" t="str">
        <f t="array" ref="H220">_xlfn.SINGLE(INDEX(lst_indexmatch_csfid_cipid_relationship,MATCH(1,(lst_indexmatch_cipv5id=A220)*(lst_indexmatch_csf_subcatid=F220),0)))</f>
        <v>Compliance Related</v>
      </c>
      <c r="I220" s="152">
        <f t="array" ref="I220">INDEX(lst_indexmatch_csf_impl_levels,MATCH(1,(B220=lst_indexmatch_cipv5id)*(F220=lst_indexmatch_csf_subcatid),0))</f>
        <v>1</v>
      </c>
      <c r="J220" s="106" t="str">
        <f t="shared" ref="J220:J225" si="33">VLOOKUP(I220,tbl_implementation_tier_description,2)</f>
        <v>Partial</v>
      </c>
    </row>
    <row r="221" spans="1:10">
      <c r="A221" s="188"/>
      <c r="B221" s="119" t="s">
        <v>288</v>
      </c>
      <c r="C221" s="187"/>
      <c r="D221" s="191"/>
      <c r="E221" s="186"/>
      <c r="F221" s="120" t="s">
        <v>147</v>
      </c>
      <c r="G221" s="105" t="str">
        <f t="shared" si="32"/>
        <v>Adequate capacity to ensure availability is maintained</v>
      </c>
      <c r="H221" s="151" t="str">
        <f t="array" ref="H221">_xlfn.SINGLE(INDEX(lst_indexmatch_csfid_cipid_relationship,MATCH(1,(lst_indexmatch_cipv5id=A220)*(lst_indexmatch_csf_subcatid=F221),0)))</f>
        <v>Compliance Related</v>
      </c>
      <c r="I221" s="152">
        <f t="array" ref="I221">INDEX(lst_indexmatch_csf_impl_levels,MATCH(1,(B221=lst_indexmatch_cipv5id)*(F221=lst_indexmatch_csf_subcatid),0))</f>
        <v>1</v>
      </c>
      <c r="J221" s="106" t="str">
        <f t="shared" si="33"/>
        <v>Partial</v>
      </c>
    </row>
    <row r="222" spans="1:10">
      <c r="A222" s="188"/>
      <c r="B222" s="119" t="s">
        <v>288</v>
      </c>
      <c r="C222" s="187"/>
      <c r="D222" s="191"/>
      <c r="E222" s="186"/>
      <c r="F222" s="120" t="s">
        <v>37</v>
      </c>
      <c r="G222" s="105" t="str">
        <f t="shared" si="32"/>
        <v>Backups of information are conducted, maintained, and tested</v>
      </c>
      <c r="H222" s="151" t="str">
        <f t="array" ref="H222">_xlfn.SINGLE(INDEX(lst_indexmatch_csfid_cipid_relationship,MATCH(1,(lst_indexmatch_cipv5id=A220)*(lst_indexmatch_csf_subcatid=F222),0)))</f>
        <v>Compliance Related</v>
      </c>
      <c r="I222" s="152">
        <f t="array" ref="I222">INDEX(lst_indexmatch_csf_impl_levels,MATCH(1,(B222=lst_indexmatch_cipv5id)*(F222=lst_indexmatch_csf_subcatid),0))</f>
        <v>1</v>
      </c>
      <c r="J222" s="106" t="str">
        <f t="shared" si="33"/>
        <v>Partial</v>
      </c>
    </row>
    <row r="223" spans="1:10" ht="28.8">
      <c r="A223" s="188"/>
      <c r="B223" s="119" t="s">
        <v>288</v>
      </c>
      <c r="C223" s="187"/>
      <c r="D223" s="191"/>
      <c r="E223" s="186"/>
      <c r="F223" s="120" t="s">
        <v>41</v>
      </c>
      <c r="G223" s="105" t="str">
        <f t="shared" si="32"/>
        <v>Response plans (Incident Response and Business Continuity) and recovery plans (Incident Recovery and Disaster Recovery) are in place and managed</v>
      </c>
      <c r="H223" s="151" t="str">
        <f t="array" ref="H223">_xlfn.SINGLE(INDEX(lst_indexmatch_csfid_cipid_relationship,MATCH(1,(lst_indexmatch_cipv5id=A220)*(lst_indexmatch_csf_subcatid=F223),0)))</f>
        <v>Compliance Related</v>
      </c>
      <c r="I223" s="152">
        <f t="array" ref="I223">INDEX(lst_indexmatch_csf_impl_levels,MATCH(1,(B223=lst_indexmatch_cipv5id)*(F223=lst_indexmatch_csf_subcatid),0))</f>
        <v>1</v>
      </c>
      <c r="J223" s="106" t="str">
        <f t="shared" si="33"/>
        <v>Partial</v>
      </c>
    </row>
    <row r="224" spans="1:10">
      <c r="A224" s="188"/>
      <c r="B224" s="119" t="s">
        <v>288</v>
      </c>
      <c r="C224" s="187"/>
      <c r="D224" s="191"/>
      <c r="E224" s="186"/>
      <c r="F224" s="120" t="s">
        <v>251</v>
      </c>
      <c r="G224" s="105" t="str">
        <f t="shared" si="32"/>
        <v>Recovery plan is executed during or after an cybersecurity incident</v>
      </c>
      <c r="H224" s="151" t="str">
        <f t="array" ref="H224">_xlfn.SINGLE(INDEX(lst_indexmatch_csfid_cipid_relationship,MATCH(1,(lst_indexmatch_cipv5id=A220)*(lst_indexmatch_csf_subcatid=F224),0)))</f>
        <v>Compliance Related</v>
      </c>
      <c r="I224" s="152">
        <f t="array" ref="I224">INDEX(lst_indexmatch_csf_impl_levels,MATCH(1,(B224=lst_indexmatch_cipv5id)*(F224=lst_indexmatch_csf_subcatid),0))</f>
        <v>1</v>
      </c>
      <c r="J224" s="106" t="str">
        <f t="shared" si="33"/>
        <v>Partial</v>
      </c>
    </row>
    <row r="225" spans="1:10" ht="52.5" customHeight="1">
      <c r="A225" s="188"/>
      <c r="B225" s="119" t="s">
        <v>288</v>
      </c>
      <c r="C225" s="187"/>
      <c r="D225" s="192"/>
      <c r="E225" s="186"/>
      <c r="F225" s="120" t="s">
        <v>236</v>
      </c>
      <c r="G225" s="105" t="str">
        <f t="shared" si="32"/>
        <v>Forensics are performed</v>
      </c>
      <c r="H225" s="151" t="str">
        <f t="array" ref="H225">_xlfn.SINGLE(INDEX(lst_indexmatch_csfid_cipid_relationship,MATCH(1,(lst_indexmatch_cipv5id=A220)*(lst_indexmatch_csf_subcatid=F225),0)))</f>
        <v>Compliance Related</v>
      </c>
      <c r="I225" s="152">
        <f t="array" ref="I225">INDEX(lst_indexmatch_csf_impl_levels,MATCH(1,(B225=lst_indexmatch_cipv5id)*(F225=lst_indexmatch_csf_subcatid),0))</f>
        <v>1</v>
      </c>
      <c r="J225" s="106" t="str">
        <f t="shared" si="33"/>
        <v>Partial</v>
      </c>
    </row>
    <row r="226" spans="1:10">
      <c r="A226" s="108"/>
      <c r="B226" s="109"/>
      <c r="C226" s="108"/>
      <c r="D226" s="108"/>
      <c r="E226" s="108"/>
      <c r="F226" s="108"/>
      <c r="G226" s="111"/>
      <c r="H226" s="149"/>
      <c r="I226" s="155"/>
      <c r="J226" s="112"/>
    </row>
    <row r="227" spans="1:10">
      <c r="A227" s="188" t="s">
        <v>289</v>
      </c>
      <c r="B227" s="115" t="s">
        <v>289</v>
      </c>
      <c r="C227" s="187" t="str">
        <f>VLOOKUP(A227,tbl_cip_requirements,2)</f>
        <v>Purpose: To recover reliability functions performed by BES Cyber Systems by specifying recovery plan requirements in support of the continued stability, operability, and reliability of the BES.
Requirement 2:
Each Responsible Entity shall implement its documented recovery plan(s) to collectively include each of the applicable requirement parts in CIP-009-6 Table R2 – Recovery Plan Implementation and Testing.</v>
      </c>
      <c r="D227" s="190" t="str">
        <f>VLOOKUP(A227,tbl_cip_requirements,3)</f>
        <v>LOWER</v>
      </c>
      <c r="E227" s="186">
        <f>AVERAGE(I227:I229)</f>
        <v>1</v>
      </c>
      <c r="F227" s="120" t="s">
        <v>37</v>
      </c>
      <c r="G227" s="105" t="str">
        <f>INDEX(lst_csf_subcategory_descriptions,MATCH(F227,dv_csf_subcategory_id,0),0)</f>
        <v>Backups of information are conducted, maintained, and tested</v>
      </c>
      <c r="H227" s="151" t="str">
        <f t="array" ref="H227">_xlfn.SINGLE(INDEX(lst_indexmatch_csfid_cipid_relationship,MATCH(1,(lst_indexmatch_cipv5id=A227)*(lst_indexmatch_csf_subcatid=F227),0)))</f>
        <v>Compliance Related</v>
      </c>
      <c r="I227" s="152">
        <f t="array" ref="I227">INDEX(lst_indexmatch_csf_impl_levels,MATCH(1,(B227=lst_indexmatch_cipv5id)*(F227=lst_indexmatch_csf_subcatid),0))</f>
        <v>1</v>
      </c>
      <c r="J227" s="106" t="str">
        <f>VLOOKUP(I227,tbl_implementation_tier_description,2)</f>
        <v>Partial</v>
      </c>
    </row>
    <row r="228" spans="1:10">
      <c r="A228" s="188"/>
      <c r="B228" s="115" t="s">
        <v>289</v>
      </c>
      <c r="C228" s="187"/>
      <c r="D228" s="191"/>
      <c r="E228" s="186"/>
      <c r="F228" s="120" t="s">
        <v>42</v>
      </c>
      <c r="G228" s="105" t="str">
        <f>INDEX(lst_csf_subcategory_descriptions,MATCH(F228,dv_csf_subcategory_id,0),0)</f>
        <v>Response and recovery plans are tested</v>
      </c>
      <c r="H228" s="151" t="str">
        <f t="array" ref="H228">_xlfn.SINGLE(INDEX(lst_indexmatch_csfid_cipid_relationship,MATCH(1,(lst_indexmatch_cipv5id=A227)*(lst_indexmatch_csf_subcatid=F228),0)))</f>
        <v>Compliance Related</v>
      </c>
      <c r="I228" s="152">
        <f t="array" ref="I228">INDEX(lst_indexmatch_csf_impl_levels,MATCH(1,(B228=lst_indexmatch_cipv5id)*(F228=lst_indexmatch_csf_subcatid),0))</f>
        <v>1</v>
      </c>
      <c r="J228" s="106" t="str">
        <f>VLOOKUP(I228,tbl_implementation_tier_description,2)</f>
        <v>Partial</v>
      </c>
    </row>
    <row r="229" spans="1:10" ht="102" customHeight="1">
      <c r="A229" s="188"/>
      <c r="B229" s="115" t="s">
        <v>289</v>
      </c>
      <c r="C229" s="187"/>
      <c r="D229" s="192"/>
      <c r="E229" s="186"/>
      <c r="F229" s="120" t="s">
        <v>251</v>
      </c>
      <c r="G229" s="105" t="str">
        <f>INDEX(lst_csf_subcategory_descriptions,MATCH(F229,dv_csf_subcategory_id,0),0)</f>
        <v>Recovery plan is executed during or after an cybersecurity incident</v>
      </c>
      <c r="H229" s="151" t="str">
        <f t="array" ref="H229">_xlfn.SINGLE(INDEX(lst_indexmatch_csfid_cipid_relationship,MATCH(1,(lst_indexmatch_cipv5id=A227)*(lst_indexmatch_csf_subcatid=F229),0)))</f>
        <v>Compliance Related</v>
      </c>
      <c r="I229" s="152">
        <f t="array" ref="I229">INDEX(lst_indexmatch_csf_impl_levels,MATCH(1,(B229=lst_indexmatch_cipv5id)*(F229=lst_indexmatch_csf_subcatid),0))</f>
        <v>1</v>
      </c>
      <c r="J229" s="106" t="str">
        <f>VLOOKUP(I229,tbl_implementation_tier_description,2)</f>
        <v>Partial</v>
      </c>
    </row>
    <row r="230" spans="1:10">
      <c r="A230" s="108"/>
      <c r="B230" s="109"/>
      <c r="C230" s="108"/>
      <c r="D230" s="108"/>
      <c r="E230" s="108"/>
      <c r="F230" s="108"/>
      <c r="G230" s="111"/>
      <c r="H230" s="149"/>
      <c r="I230" s="155"/>
      <c r="J230" s="112"/>
    </row>
    <row r="231" spans="1:10">
      <c r="A231" s="188" t="s">
        <v>290</v>
      </c>
      <c r="B231" s="115" t="s">
        <v>290</v>
      </c>
      <c r="C231" s="187" t="str">
        <f>VLOOKUP(A231,tbl_cip_requirements,2)</f>
        <v>Purpose: To recover reliability functions performed by BES Cyber Systems by specifying recovery plan requirements in support of the continued stability, operability, and reliability of the BES.
Requirement 3:
Each Responsible Entity shall maintain each of its recovery plan(s) in accordance with each of the applicable requirement parts in CIP-009-6 Table R3 – Recovery Plan Review, Update and Communication.</v>
      </c>
      <c r="D231" s="190" t="str">
        <f>VLOOKUP(A231,tbl_cip_requirements,3)</f>
        <v>LOWER</v>
      </c>
      <c r="E231" s="186">
        <f>AVERAGE(I231:I236)</f>
        <v>1</v>
      </c>
      <c r="F231" s="120" t="s">
        <v>40</v>
      </c>
      <c r="G231" s="105" t="str">
        <f t="shared" ref="G231:G236" si="34">INDEX(lst_csf_subcategory_descriptions,MATCH(F231,dv_csf_subcategory_id,0),0)</f>
        <v>Protection processes are improved</v>
      </c>
      <c r="H231" s="151" t="str">
        <f t="array" ref="H231">_xlfn.SINGLE(INDEX(lst_indexmatch_csfid_cipid_relationship,MATCH(1,(lst_indexmatch_cipv5id=A231)*(lst_indexmatch_csf_subcatid=F231),0)))</f>
        <v>Compliance Related</v>
      </c>
      <c r="I231" s="152">
        <f t="array" ref="I231">INDEX(lst_indexmatch_csf_impl_levels,MATCH(1,(B231=lst_indexmatch_cipv5id)*(F231=lst_indexmatch_csf_subcatid),0))</f>
        <v>1</v>
      </c>
      <c r="J231" s="106" t="str">
        <f t="shared" ref="J231:J236" si="35">VLOOKUP(I231,tbl_implementation_tier_description,2)</f>
        <v>Partial</v>
      </c>
    </row>
    <row r="232" spans="1:10">
      <c r="A232" s="188"/>
      <c r="B232" s="115" t="s">
        <v>290</v>
      </c>
      <c r="C232" s="187"/>
      <c r="D232" s="191"/>
      <c r="E232" s="186"/>
      <c r="F232" s="120" t="s">
        <v>54</v>
      </c>
      <c r="G232" s="105" t="str">
        <f t="shared" si="34"/>
        <v>Effectiveness of protection technologies is shared</v>
      </c>
      <c r="H232" s="151" t="str">
        <f t="array" ref="H232">_xlfn.SINGLE(INDEX(lst_indexmatch_csfid_cipid_relationship,MATCH(1,(lst_indexmatch_cipv5id=A231)*(lst_indexmatch_csf_subcatid=F232),0)))</f>
        <v>Compliance Related</v>
      </c>
      <c r="I232" s="152">
        <f t="array" ref="I232">INDEX(lst_indexmatch_csf_impl_levels,MATCH(1,(B232=lst_indexmatch_cipv5id)*(F232=lst_indexmatch_csf_subcatid),0))</f>
        <v>1</v>
      </c>
      <c r="J232" s="106" t="str">
        <f t="shared" si="35"/>
        <v>Partial</v>
      </c>
    </row>
    <row r="233" spans="1:10" ht="28.8">
      <c r="A233" s="188"/>
      <c r="B233" s="115" t="s">
        <v>290</v>
      </c>
      <c r="C233" s="187"/>
      <c r="D233" s="191"/>
      <c r="E233" s="186"/>
      <c r="F233" s="120" t="s">
        <v>41</v>
      </c>
      <c r="G233" s="105" t="str">
        <f t="shared" si="34"/>
        <v>Response plans (Incident Response and Business Continuity) and recovery plans (Incident Recovery and Disaster Recovery) are in place and managed</v>
      </c>
      <c r="H233" s="151" t="str">
        <f t="array" ref="H233">_xlfn.SINGLE(INDEX(lst_indexmatch_csfid_cipid_relationship,MATCH(1,(lst_indexmatch_cipv5id=A231)*(lst_indexmatch_csf_subcatid=F233),0)))</f>
        <v>Compliance Related</v>
      </c>
      <c r="I233" s="152">
        <f t="array" ref="I233">INDEX(lst_indexmatch_csf_impl_levels,MATCH(1,(B233=lst_indexmatch_cipv5id)*(F233=lst_indexmatch_csf_subcatid),0))</f>
        <v>1</v>
      </c>
      <c r="J233" s="106" t="str">
        <f t="shared" si="35"/>
        <v>Partial</v>
      </c>
    </row>
    <row r="234" spans="1:10" ht="28.8">
      <c r="A234" s="188"/>
      <c r="B234" s="115" t="s">
        <v>290</v>
      </c>
      <c r="C234" s="187"/>
      <c r="D234" s="191"/>
      <c r="E234" s="186"/>
      <c r="F234" s="120" t="s">
        <v>51</v>
      </c>
      <c r="G234" s="105" t="str">
        <f t="shared" si="34"/>
        <v>Recovery activities are communicated to internal stakeholders and executive and management teams</v>
      </c>
      <c r="H234" s="151" t="str">
        <f t="array" ref="H234">_xlfn.SINGLE(INDEX(lst_indexmatch_csfid_cipid_relationship,MATCH(1,(lst_indexmatch_cipv5id=A231)*(lst_indexmatch_csf_subcatid=F234),0)))</f>
        <v>Compliance Related</v>
      </c>
      <c r="I234" s="152">
        <f t="array" ref="I234">INDEX(lst_indexmatch_csf_impl_levels,MATCH(1,(B234=lst_indexmatch_cipv5id)*(F234=lst_indexmatch_csf_subcatid),0))</f>
        <v>1</v>
      </c>
      <c r="J234" s="106" t="str">
        <f t="shared" si="35"/>
        <v>Partial</v>
      </c>
    </row>
    <row r="235" spans="1:10">
      <c r="A235" s="188"/>
      <c r="B235" s="115" t="s">
        <v>290</v>
      </c>
      <c r="C235" s="187"/>
      <c r="D235" s="191"/>
      <c r="E235" s="186"/>
      <c r="F235" s="120" t="s">
        <v>253</v>
      </c>
      <c r="G235" s="105" t="str">
        <f t="shared" si="34"/>
        <v>Recovery plans incorporate lessons learned</v>
      </c>
      <c r="H235" s="151" t="str">
        <f t="array" ref="H235">_xlfn.SINGLE(INDEX(lst_indexmatch_csfid_cipid_relationship,MATCH(1,(lst_indexmatch_cipv5id=A231)*(lst_indexmatch_csf_subcatid=F235),0)))</f>
        <v>Compliance Related</v>
      </c>
      <c r="I235" s="152">
        <f t="array" ref="I235">INDEX(lst_indexmatch_csf_impl_levels,MATCH(1,(B235=lst_indexmatch_cipv5id)*(F235=lst_indexmatch_csf_subcatid),0))</f>
        <v>1</v>
      </c>
      <c r="J235" s="106" t="str">
        <f t="shared" si="35"/>
        <v>Partial</v>
      </c>
    </row>
    <row r="236" spans="1:10">
      <c r="A236" s="188"/>
      <c r="B236" s="115" t="s">
        <v>290</v>
      </c>
      <c r="C236" s="187"/>
      <c r="D236" s="192"/>
      <c r="E236" s="186"/>
      <c r="F236" s="120" t="s">
        <v>256</v>
      </c>
      <c r="G236" s="105" t="str">
        <f t="shared" si="34"/>
        <v>Recovery strategies are updated</v>
      </c>
      <c r="H236" s="151" t="str">
        <f t="array" ref="H236">_xlfn.SINGLE(INDEX(lst_indexmatch_csfid_cipid_relationship,MATCH(1,(lst_indexmatch_cipv5id=A231)*(lst_indexmatch_csf_subcatid=F236),0)))</f>
        <v>Compliance Related</v>
      </c>
      <c r="I236" s="152">
        <f t="array" ref="I236">INDEX(lst_indexmatch_csf_impl_levels,MATCH(1,(B236=lst_indexmatch_cipv5id)*(F236=lst_indexmatch_csf_subcatid),0))</f>
        <v>1</v>
      </c>
      <c r="J236" s="106" t="str">
        <f t="shared" si="35"/>
        <v>Partial</v>
      </c>
    </row>
    <row r="237" spans="1:10">
      <c r="A237" s="108"/>
      <c r="B237" s="109"/>
      <c r="C237" s="108"/>
      <c r="D237" s="108"/>
      <c r="E237" s="108"/>
      <c r="F237" s="108"/>
      <c r="G237" s="111"/>
      <c r="H237" s="149"/>
      <c r="I237" s="155"/>
      <c r="J237" s="112"/>
    </row>
    <row r="238" spans="1:10">
      <c r="A238" s="188" t="s">
        <v>291</v>
      </c>
      <c r="B238" s="115" t="s">
        <v>291</v>
      </c>
      <c r="C238" s="187" t="str">
        <f>VLOOKUP(A238,tbl_cip_requirements,2)</f>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1:
Each Responsible Entity shall implement one or more documented process(es) that collectively include each of the applicable requirement parts in CIP-010-2 Table R1 – Configuration Change Management.
</v>
      </c>
      <c r="D238" s="190" t="str">
        <f>VLOOKUP(A238,tbl_cip_requirements,3)</f>
        <v>MEDIUM</v>
      </c>
      <c r="E238" s="186">
        <f>AVERAGE(I238:I245)</f>
        <v>1</v>
      </c>
      <c r="F238" s="120" t="s">
        <v>198</v>
      </c>
      <c r="G238" s="105" t="str">
        <f t="shared" ref="G238:G245" si="36">INDEX(lst_csf_subcategory_descriptions,MATCH(F238,dv_csf_subcategory_id,0),0)</f>
        <v>Unauthorized mobile code is detected</v>
      </c>
      <c r="H238" s="151" t="str">
        <f t="array" ref="H238">_xlfn.SINGLE(INDEX(lst_indexmatch_csfid_cipid_relationship,MATCH(1,(lst_indexmatch_cipv5id=A238)*(lst_indexmatch_csf_subcatid=F238),0)))</f>
        <v>Cybersecurity Related</v>
      </c>
      <c r="I238" s="152">
        <f t="array" ref="I238">INDEX(lst_indexmatch_csf_impl_levels,MATCH(1,(B238=lst_indexmatch_cipv5id)*(F238=lst_indexmatch_csf_subcatid),0))</f>
        <v>1</v>
      </c>
      <c r="J238" s="106" t="str">
        <f t="shared" ref="J238:J245" si="37">VLOOKUP(I238,tbl_implementation_tier_description,2)</f>
        <v>Partial</v>
      </c>
    </row>
    <row r="239" spans="1:10" ht="28.8">
      <c r="A239" s="188"/>
      <c r="B239" s="115" t="s">
        <v>291</v>
      </c>
      <c r="C239" s="187"/>
      <c r="D239" s="191"/>
      <c r="E239" s="186"/>
      <c r="F239" s="120" t="s">
        <v>151</v>
      </c>
      <c r="G239" s="105" t="str">
        <f t="shared" si="36"/>
        <v>Integrity checking mechanisms are used to verify software, firmware, and information integrity</v>
      </c>
      <c r="H239" s="151" t="str">
        <f t="array" ref="H239">_xlfn.SINGLE(INDEX(lst_indexmatch_csfid_cipid_relationship,MATCH(1,(lst_indexmatch_cipv5id=A238)*(lst_indexmatch_csf_subcatid=F239),0)))</f>
        <v>Compliance Related</v>
      </c>
      <c r="I239" s="152">
        <f t="array" ref="I239">INDEX(lst_indexmatch_csf_impl_levels,MATCH(1,(B239=lst_indexmatch_cipv5id)*(F239=lst_indexmatch_csf_subcatid),0))</f>
        <v>1</v>
      </c>
      <c r="J239" s="106" t="str">
        <f t="shared" si="37"/>
        <v>Partial</v>
      </c>
    </row>
    <row r="240" spans="1:10" ht="28.8">
      <c r="A240" s="188"/>
      <c r="B240" s="115" t="s">
        <v>291</v>
      </c>
      <c r="C240" s="187"/>
      <c r="D240" s="191"/>
      <c r="E240" s="186"/>
      <c r="F240" s="120" t="s">
        <v>152</v>
      </c>
      <c r="G240" s="105" t="str">
        <f t="shared" si="36"/>
        <v>Integrity checking mechanisms are used to verify software, firmware, and information integrity</v>
      </c>
      <c r="H240" s="151" t="str">
        <f t="array" ref="H240">_xlfn.SINGLE(INDEX(lst_indexmatch_csfid_cipid_relationship,MATCH(1,(lst_indexmatch_cipv5id=A238)*(lst_indexmatch_csf_subcatid=F240),0)))</f>
        <v>Compliance Related</v>
      </c>
      <c r="I240" s="152">
        <f t="array" ref="I240">INDEX(lst_indexmatch_csf_impl_levels,MATCH(1,(B240=lst_indexmatch_cipv5id)*(F240=lst_indexmatch_csf_subcatid),0))</f>
        <v>1</v>
      </c>
      <c r="J240" s="106" t="str">
        <f t="shared" si="37"/>
        <v>Partial</v>
      </c>
    </row>
    <row r="241" spans="1:10" ht="43.2">
      <c r="A241" s="188"/>
      <c r="B241" s="115" t="s">
        <v>291</v>
      </c>
      <c r="C241" s="187"/>
      <c r="D241" s="191"/>
      <c r="E241" s="186"/>
      <c r="F241" s="120" t="s">
        <v>34</v>
      </c>
      <c r="G241" s="105" t="str">
        <f t="shared" si="36"/>
        <v xml:space="preserve">A baseline configuration of information technology/industrial control systems is created and maintained incorporating security principles (e.g. concept of least functionality) </v>
      </c>
      <c r="H241" s="151" t="str">
        <f t="array" ref="H241">_xlfn.SINGLE(INDEX(lst_indexmatch_csfid_cipid_relationship,MATCH(1,(lst_indexmatch_cipv5id=A238)*(lst_indexmatch_csf_subcatid=F241),0)))</f>
        <v>Compliance Related</v>
      </c>
      <c r="I241" s="152">
        <f t="array" ref="I241">INDEX(lst_indexmatch_csf_impl_levels,MATCH(1,(B241=lst_indexmatch_cipv5id)*(F241=lst_indexmatch_csf_subcatid),0))</f>
        <v>1</v>
      </c>
      <c r="J241" s="106" t="str">
        <f t="shared" si="37"/>
        <v>Partial</v>
      </c>
    </row>
    <row r="242" spans="1:10">
      <c r="A242" s="188"/>
      <c r="B242" s="115" t="s">
        <v>291</v>
      </c>
      <c r="C242" s="187"/>
      <c r="D242" s="191"/>
      <c r="E242" s="186"/>
      <c r="F242" s="120" t="s">
        <v>36</v>
      </c>
      <c r="G242" s="105" t="str">
        <f t="shared" si="36"/>
        <v>Configuration change control processes are in place</v>
      </c>
      <c r="H242" s="151" t="str">
        <f t="array" ref="H242">_xlfn.SINGLE(INDEX(lst_indexmatch_csfid_cipid_relationship,MATCH(1,(lst_indexmatch_cipv5id=A238)*(lst_indexmatch_csf_subcatid=F242),0)))</f>
        <v>Compliance Related</v>
      </c>
      <c r="I242" s="152">
        <f t="array" ref="I242">INDEX(lst_indexmatch_csf_impl_levels,MATCH(1,(B242=lst_indexmatch_cipv5id)*(F242=lst_indexmatch_csf_subcatid),0))</f>
        <v>1</v>
      </c>
      <c r="J242" s="106" t="str">
        <f t="shared" si="37"/>
        <v>Partial</v>
      </c>
    </row>
    <row r="243" spans="1:10" ht="28.8">
      <c r="A243" s="188"/>
      <c r="B243" s="115" t="s">
        <v>291</v>
      </c>
      <c r="C243" s="187"/>
      <c r="D243" s="191"/>
      <c r="E243" s="186"/>
      <c r="F243" s="120" t="s">
        <v>167</v>
      </c>
      <c r="G243" s="105" t="str">
        <f t="shared" si="36"/>
        <v>Maintenance and repair of organizational assets is performed and logged in a timely manner, with approved and controlled tools</v>
      </c>
      <c r="H243" s="151" t="str">
        <f t="array" ref="H243">_xlfn.SINGLE(INDEX(lst_indexmatch_csfid_cipid_relationship,MATCH(1,(lst_indexmatch_cipv5id=A238)*(lst_indexmatch_csf_subcatid=F243),0)))</f>
        <v>Compliance Related</v>
      </c>
      <c r="I243" s="152">
        <f t="array" ref="I243">INDEX(lst_indexmatch_csf_impl_levels,MATCH(1,(B243=lst_indexmatch_cipv5id)*(F243=lst_indexmatch_csf_subcatid),0))</f>
        <v>1</v>
      </c>
      <c r="J243" s="106" t="str">
        <f t="shared" si="37"/>
        <v>Partial</v>
      </c>
    </row>
    <row r="244" spans="1:10" ht="28.8">
      <c r="A244" s="188"/>
      <c r="B244" s="115" t="s">
        <v>291</v>
      </c>
      <c r="C244" s="187"/>
      <c r="D244" s="191"/>
      <c r="E244" s="186"/>
      <c r="F244" s="120" t="s">
        <v>170</v>
      </c>
      <c r="G244" s="105" t="str">
        <f t="shared" si="36"/>
        <v>Remote maintenance of organizational assets is approved, logged, and performed in a manner that prevents unauthorized access</v>
      </c>
      <c r="H244" s="151" t="str">
        <f t="array" ref="H244">_xlfn.SINGLE(INDEX(lst_indexmatch_csfid_cipid_relationship,MATCH(1,(lst_indexmatch_cipv5id=A238)*(lst_indexmatch_csf_subcatid=F244),0)))</f>
        <v>Compliance Related</v>
      </c>
      <c r="I244" s="152">
        <f t="array" ref="I244">INDEX(lst_indexmatch_csf_impl_levels,MATCH(1,(B244=lst_indexmatch_cipv5id)*(F244=lst_indexmatch_csf_subcatid),0))</f>
        <v>1</v>
      </c>
      <c r="J244" s="106" t="str">
        <f t="shared" si="37"/>
        <v>Partial</v>
      </c>
    </row>
    <row r="245" spans="1:10" ht="60" customHeight="1">
      <c r="A245" s="188"/>
      <c r="B245" s="115" t="s">
        <v>291</v>
      </c>
      <c r="C245" s="187"/>
      <c r="D245" s="192"/>
      <c r="E245" s="186"/>
      <c r="F245" s="120" t="s">
        <v>47</v>
      </c>
      <c r="G245" s="105" t="str">
        <f t="shared" si="36"/>
        <v xml:space="preserve">The principle of least functionality is incorporated by configuring systems to provide only essential capabilities </v>
      </c>
      <c r="H245" s="151" t="str">
        <f t="array" ref="H245">_xlfn.SINGLE(INDEX(lst_indexmatch_csfid_cipid_relationship,MATCH(1,(lst_indexmatch_cipv5id=A238)*(lst_indexmatch_csf_subcatid=F245),0)))</f>
        <v>Cybersecurity Related</v>
      </c>
      <c r="I245" s="152">
        <f t="array" ref="I245">INDEX(lst_indexmatch_csf_impl_levels,MATCH(1,(B245=lst_indexmatch_cipv5id)*(F245=lst_indexmatch_csf_subcatid),0))</f>
        <v>1</v>
      </c>
      <c r="J245" s="106" t="str">
        <f t="shared" si="37"/>
        <v>Partial</v>
      </c>
    </row>
    <row r="246" spans="1:10">
      <c r="A246" s="108"/>
      <c r="B246" s="109"/>
      <c r="C246" s="108"/>
      <c r="D246" s="108"/>
      <c r="E246" s="108"/>
      <c r="F246" s="108"/>
      <c r="G246" s="111"/>
      <c r="H246" s="149"/>
      <c r="I246" s="155"/>
      <c r="J246" s="112"/>
    </row>
    <row r="247" spans="1:10" ht="28.8">
      <c r="A247" s="189" t="s">
        <v>292</v>
      </c>
      <c r="B247" s="115" t="s">
        <v>292</v>
      </c>
      <c r="C247" s="187" t="str">
        <f>VLOOKUP(A247,tbl_cip_requirements,2)</f>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2:
Each Responsible Entity shall implement one or more documented process(es) that collectively include each of the applicable requirement parts in CIP-010-2 Table R2 – Configuration Monitoring.
</v>
      </c>
      <c r="D247" s="190" t="str">
        <f>VLOOKUP(A247,tbl_cip_requirements,3)</f>
        <v>MEDIUM</v>
      </c>
      <c r="E247" s="186">
        <f>AVERAGE(I247:I249)</f>
        <v>1</v>
      </c>
      <c r="F247" s="120" t="s">
        <v>151</v>
      </c>
      <c r="G247" s="105" t="str">
        <f>INDEX(lst_csf_subcategory_descriptions,MATCH(F247,dv_csf_subcategory_id,0),0)</f>
        <v>Integrity checking mechanisms are used to verify software, firmware, and information integrity</v>
      </c>
      <c r="H247" s="151" t="str">
        <f t="array" ref="H247">_xlfn.SINGLE(INDEX(lst_indexmatch_csfid_cipid_relationship,MATCH(1,(lst_indexmatch_cipv5id=A247)*(lst_indexmatch_csf_subcatid=F247),0)))</f>
        <v>Compliance Related</v>
      </c>
      <c r="I247" s="152">
        <f t="array" ref="I247">INDEX(lst_indexmatch_csf_impl_levels,MATCH(1,(B247=lst_indexmatch_cipv5id)*(F247=lst_indexmatch_csf_subcatid),0))</f>
        <v>1</v>
      </c>
      <c r="J247" s="106" t="str">
        <f>VLOOKUP(I247,tbl_implementation_tier_description,2)</f>
        <v>Partial</v>
      </c>
    </row>
    <row r="248" spans="1:10" ht="43.2">
      <c r="A248" s="189"/>
      <c r="B248" s="115" t="s">
        <v>292</v>
      </c>
      <c r="C248" s="187"/>
      <c r="D248" s="191"/>
      <c r="E248" s="186"/>
      <c r="F248" s="120" t="s">
        <v>34</v>
      </c>
      <c r="G248" s="105" t="str">
        <f>INDEX(lst_csf_subcategory_descriptions,MATCH(F248,dv_csf_subcategory_id,0),0)</f>
        <v xml:space="preserve">A baseline configuration of information technology/industrial control systems is created and maintained incorporating security principles (e.g. concept of least functionality) </v>
      </c>
      <c r="H248" s="151" t="str">
        <f t="array" ref="H248">_xlfn.SINGLE(INDEX(lst_indexmatch_csfid_cipid_relationship,MATCH(1,(lst_indexmatch_cipv5id=A247)*(lst_indexmatch_csf_subcatid=F248),0)))</f>
        <v>Compliance Related</v>
      </c>
      <c r="I248" s="152">
        <f t="array" ref="I248">INDEX(lst_indexmatch_csf_impl_levels,MATCH(1,(B248=lst_indexmatch_cipv5id)*(F248=lst_indexmatch_csf_subcatid),0))</f>
        <v>1</v>
      </c>
      <c r="J248" s="106" t="str">
        <f>VLOOKUP(I248,tbl_implementation_tier_description,2)</f>
        <v>Partial</v>
      </c>
    </row>
    <row r="249" spans="1:10" ht="135" customHeight="1">
      <c r="A249" s="189"/>
      <c r="B249" s="115" t="s">
        <v>292</v>
      </c>
      <c r="C249" s="187"/>
      <c r="D249" s="192"/>
      <c r="E249" s="186"/>
      <c r="F249" s="120" t="s">
        <v>36</v>
      </c>
      <c r="G249" s="105" t="str">
        <f>INDEX(lst_csf_subcategory_descriptions,MATCH(F249,dv_csf_subcategory_id,0),0)</f>
        <v>Configuration change control processes are in place</v>
      </c>
      <c r="H249" s="151" t="str">
        <f t="array" ref="H249">_xlfn.SINGLE(INDEX(lst_indexmatch_csfid_cipid_relationship,MATCH(1,(lst_indexmatch_cipv5id=A247)*(lst_indexmatch_csf_subcatid=F249),0)))</f>
        <v>Compliance Related</v>
      </c>
      <c r="I249" s="152">
        <f t="array" ref="I249">INDEX(lst_indexmatch_csf_impl_levels,MATCH(1,(B249=lst_indexmatch_cipv5id)*(F249=lst_indexmatch_csf_subcatid),0))</f>
        <v>1</v>
      </c>
      <c r="J249" s="106" t="str">
        <f>VLOOKUP(I249,tbl_implementation_tier_description,2)</f>
        <v>Partial</v>
      </c>
    </row>
    <row r="250" spans="1:10">
      <c r="A250" s="108"/>
      <c r="B250" s="109"/>
      <c r="C250" s="108"/>
      <c r="D250" s="108"/>
      <c r="E250" s="108"/>
      <c r="F250" s="108"/>
      <c r="G250" s="111"/>
      <c r="H250" s="149"/>
      <c r="I250" s="155"/>
      <c r="J250" s="112"/>
    </row>
    <row r="251" spans="1:10">
      <c r="A251" s="189" t="s">
        <v>293</v>
      </c>
      <c r="B251" s="115" t="s">
        <v>293</v>
      </c>
      <c r="C251" s="187" t="str">
        <f>VLOOKUP(A251,tbl_cip_requirements,2)</f>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3:
Each Responsible Entity shall implement one or more documented process(es) that collectively include each of the applicable requirement parts in CIP-010-2 Table R3– Vulnerability Assessments.
</v>
      </c>
      <c r="D251" s="190" t="str">
        <f>VLOOKUP(A251,tbl_cip_requirements,3)</f>
        <v>MEDIUM</v>
      </c>
      <c r="E251" s="186">
        <f>AVERAGE(I251:I257)</f>
        <v>1</v>
      </c>
      <c r="F251" s="120" t="s">
        <v>204</v>
      </c>
      <c r="G251" s="105" t="str">
        <f t="shared" ref="G251:G257" si="38">INDEX(lst_csf_subcategory_descriptions,MATCH(F251,dv_csf_subcategory_id,0),0)</f>
        <v>Vulnerability scans are performed</v>
      </c>
      <c r="H251" s="151" t="str">
        <f t="array" ref="H251">_xlfn.SINGLE(INDEX(lst_indexmatch_csfid_cipid_relationship,MATCH(1,(lst_indexmatch_cipv5id=A251)*(lst_indexmatch_csf_subcatid=F251),0)))</f>
        <v>Compliance Related</v>
      </c>
      <c r="I251" s="152">
        <f t="array" ref="I251">INDEX(lst_indexmatch_csf_impl_levels,MATCH(1,(B251=lst_indexmatch_cipv5id)*(F251=lst_indexmatch_csf_subcatid),0))</f>
        <v>1</v>
      </c>
      <c r="J251" s="106" t="str">
        <f t="shared" ref="J251:J257" si="39">VLOOKUP(I251,tbl_implementation_tier_description,2)</f>
        <v>Partial</v>
      </c>
    </row>
    <row r="252" spans="1:10">
      <c r="A252" s="189"/>
      <c r="B252" s="115" t="s">
        <v>293</v>
      </c>
      <c r="C252" s="187"/>
      <c r="D252" s="191"/>
      <c r="E252" s="186"/>
      <c r="F252" s="120" t="s">
        <v>15</v>
      </c>
      <c r="G252" s="105" t="str">
        <f t="shared" si="38"/>
        <v>Asset vulnerabilities are identified and documented</v>
      </c>
      <c r="H252" s="151" t="str">
        <f t="array" ref="H252">_xlfn.SINGLE(INDEX(lst_indexmatch_csfid_cipid_relationship,MATCH(1,(lst_indexmatch_cipv5id=A251)*(lst_indexmatch_csf_subcatid=F252),0)))</f>
        <v>Compliance Related</v>
      </c>
      <c r="I252" s="152">
        <f t="array" ref="I252">INDEX(lst_indexmatch_csf_impl_levels,MATCH(1,(B252=lst_indexmatch_cipv5id)*(F252=lst_indexmatch_csf_subcatid),0))</f>
        <v>1</v>
      </c>
      <c r="J252" s="106" t="str">
        <f t="shared" si="39"/>
        <v>Partial</v>
      </c>
    </row>
    <row r="253" spans="1:10">
      <c r="A253" s="189"/>
      <c r="B253" s="115" t="s">
        <v>293</v>
      </c>
      <c r="C253" s="187"/>
      <c r="D253" s="191"/>
      <c r="E253" s="186"/>
      <c r="F253" s="120" t="s">
        <v>19</v>
      </c>
      <c r="G253" s="105" t="str">
        <f t="shared" si="38"/>
        <v>Threats, vulnerabilities, likelihoods, and impacts are used to determine risk</v>
      </c>
      <c r="H253" s="151" t="str">
        <f t="array" ref="H253">_xlfn.SINGLE(INDEX(lst_indexmatch_csfid_cipid_relationship,MATCH(1,(lst_indexmatch_cipv5id=A251)*(lst_indexmatch_csf_subcatid=F253),0)))</f>
        <v>Compliance Related</v>
      </c>
      <c r="I253" s="152">
        <f t="array" ref="I253">INDEX(lst_indexmatch_csf_impl_levels,MATCH(1,(B253=lst_indexmatch_cipv5id)*(F253=lst_indexmatch_csf_subcatid),0))</f>
        <v>1</v>
      </c>
      <c r="J253" s="106" t="str">
        <f t="shared" si="39"/>
        <v>Partial</v>
      </c>
    </row>
    <row r="254" spans="1:10">
      <c r="A254" s="189"/>
      <c r="B254" s="115" t="s">
        <v>293</v>
      </c>
      <c r="C254" s="187"/>
      <c r="D254" s="191"/>
      <c r="E254" s="186"/>
      <c r="F254" s="120" t="s">
        <v>20</v>
      </c>
      <c r="G254" s="105" t="str">
        <f t="shared" si="38"/>
        <v>Risk responses are identified and prioritized</v>
      </c>
      <c r="H254" s="151" t="str">
        <f t="array" ref="H254">_xlfn.SINGLE(INDEX(lst_indexmatch_csfid_cipid_relationship,MATCH(1,(lst_indexmatch_cipv5id=A251)*(lst_indexmatch_csf_subcatid=F254),0)))</f>
        <v>Compliance Related</v>
      </c>
      <c r="I254" s="152">
        <f t="array" ref="I254">INDEX(lst_indexmatch_csf_impl_levels,MATCH(1,(B254=lst_indexmatch_cipv5id)*(F254=lst_indexmatch_csf_subcatid),0))</f>
        <v>1</v>
      </c>
      <c r="J254" s="106" t="str">
        <f t="shared" si="39"/>
        <v>Partial</v>
      </c>
    </row>
    <row r="255" spans="1:10">
      <c r="A255" s="189"/>
      <c r="B255" s="115" t="s">
        <v>293</v>
      </c>
      <c r="C255" s="187"/>
      <c r="D255" s="191"/>
      <c r="E255" s="186"/>
      <c r="F255" s="120" t="s">
        <v>44</v>
      </c>
      <c r="G255" s="105" t="str">
        <f t="shared" si="38"/>
        <v>A vulnerability management plan is developed and implemented</v>
      </c>
      <c r="H255" s="151" t="str">
        <f t="array" ref="H255">_xlfn.SINGLE(INDEX(lst_indexmatch_csfid_cipid_relationship,MATCH(1,(lst_indexmatch_cipv5id=A251)*(lst_indexmatch_csf_subcatid=F255),0)))</f>
        <v>Compliance Related</v>
      </c>
      <c r="I255" s="152">
        <f t="array" ref="I255">INDEX(lst_indexmatch_csf_impl_levels,MATCH(1,(B255=lst_indexmatch_cipv5id)*(F255=lst_indexmatch_csf_subcatid),0))</f>
        <v>1</v>
      </c>
      <c r="J255" s="106" t="str">
        <f t="shared" si="39"/>
        <v>Partial</v>
      </c>
    </row>
    <row r="256" spans="1:10" ht="43.2">
      <c r="A256" s="189"/>
      <c r="B256" s="115" t="s">
        <v>293</v>
      </c>
      <c r="C256" s="187"/>
      <c r="D256" s="191"/>
      <c r="E256" s="186"/>
      <c r="F256" s="120" t="s">
        <v>239</v>
      </c>
      <c r="G256" s="105" t="str">
        <f t="shared" si="38"/>
        <v xml:space="preserve">Processes are established to receive, analyze and respond to vulnerabilities disclosed to the organization from internal and external sources (e.g. internal testing, security bulletins, or security researchers) </v>
      </c>
      <c r="H256" s="151" t="str">
        <f t="array" ref="H256">_xlfn.SINGLE(INDEX(lst_indexmatch_csfid_cipid_relationship,MATCH(1,(lst_indexmatch_cipv5id=A251)*(lst_indexmatch_csf_subcatid=F256),0)))</f>
        <v>Compliance Related</v>
      </c>
      <c r="I256" s="152">
        <f t="array" ref="I256">INDEX(lst_indexmatch_csf_impl_levels,MATCH(1,(B256=lst_indexmatch_cipv5id)*(F256=lst_indexmatch_csf_subcatid),0))</f>
        <v>1</v>
      </c>
      <c r="J256" s="106" t="str">
        <f t="shared" si="39"/>
        <v>Partial</v>
      </c>
    </row>
    <row r="257" spans="1:10" ht="67.5" customHeight="1">
      <c r="A257" s="189"/>
      <c r="B257" s="115" t="s">
        <v>293</v>
      </c>
      <c r="C257" s="187"/>
      <c r="D257" s="192"/>
      <c r="E257" s="186"/>
      <c r="F257" s="120" t="s">
        <v>246</v>
      </c>
      <c r="G257" s="105" t="str">
        <f t="shared" si="38"/>
        <v>Newly identified vulnerabilities are mitigated or documented as accepted risks</v>
      </c>
      <c r="H257" s="151" t="str">
        <f t="array" ref="H257">_xlfn.SINGLE(INDEX(lst_indexmatch_csfid_cipid_relationship,MATCH(1,(lst_indexmatch_cipv5id=A251)*(lst_indexmatch_csf_subcatid=F257),0)))</f>
        <v>Compliance Related</v>
      </c>
      <c r="I257" s="152">
        <f t="array" ref="I257">INDEX(lst_indexmatch_csf_impl_levels,MATCH(1,(B257=lst_indexmatch_cipv5id)*(F257=lst_indexmatch_csf_subcatid),0))</f>
        <v>1</v>
      </c>
      <c r="J257" s="106" t="str">
        <f t="shared" si="39"/>
        <v>Partial</v>
      </c>
    </row>
    <row r="258" spans="1:10">
      <c r="A258" s="108"/>
      <c r="B258" s="109"/>
      <c r="C258" s="108"/>
      <c r="D258" s="108"/>
      <c r="E258" s="108"/>
      <c r="F258" s="108"/>
      <c r="G258" s="111"/>
      <c r="H258" s="149"/>
      <c r="I258" s="155"/>
      <c r="J258" s="112"/>
    </row>
    <row r="259" spans="1:10">
      <c r="A259" s="188" t="s">
        <v>294</v>
      </c>
      <c r="B259" s="115" t="s">
        <v>294</v>
      </c>
      <c r="C259" s="187" t="str">
        <f>VLOOKUP(A259,tbl_cip_requirements,2)</f>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4:
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v>
      </c>
      <c r="D259" s="190" t="str">
        <f>VLOOKUP(A259,tbl_cip_requirements,3)</f>
        <v>MEDIUM</v>
      </c>
      <c r="E259" s="186">
        <f>AVERAGE(I259:I264)</f>
        <v>1</v>
      </c>
      <c r="F259" s="120" t="s">
        <v>196</v>
      </c>
      <c r="G259" s="105" t="str">
        <f t="shared" ref="G259:G264" si="40">INDEX(lst_csf_subcategory_descriptions,MATCH(F259,dv_csf_subcategory_id,0),0)</f>
        <v>Malicious code is detected</v>
      </c>
      <c r="H259" s="151" t="str">
        <f t="array" ref="H259">_xlfn.SINGLE(INDEX(lst_indexmatch_csfid_cipid_relationship,MATCH(1,(lst_indexmatch_cipv5id=A259)*(lst_indexmatch_csf_subcatid=F259),0)))</f>
        <v>Compliance Related</v>
      </c>
      <c r="I259" s="152">
        <f t="array" ref="I259">INDEX(lst_indexmatch_csf_impl_levels,MATCH(1,(B259=lst_indexmatch_cipv5id)*(F259=lst_indexmatch_csf_subcatid),0))</f>
        <v>1</v>
      </c>
      <c r="J259" s="106" t="str">
        <f t="shared" ref="J259:J264" si="41">VLOOKUP(I259,tbl_implementation_tier_description,2)</f>
        <v>Partial</v>
      </c>
    </row>
    <row r="260" spans="1:10">
      <c r="A260" s="188"/>
      <c r="B260" s="115" t="s">
        <v>294</v>
      </c>
      <c r="C260" s="187"/>
      <c r="D260" s="191"/>
      <c r="E260" s="186"/>
      <c r="F260" s="120" t="s">
        <v>198</v>
      </c>
      <c r="G260" s="105" t="str">
        <f t="shared" si="40"/>
        <v>Unauthorized mobile code is detected</v>
      </c>
      <c r="H260" s="151" t="str">
        <f t="array" ref="H260">_xlfn.SINGLE(INDEX(lst_indexmatch_csfid_cipid_relationship,MATCH(1,(lst_indexmatch_cipv5id=A259)*(lst_indexmatch_csf_subcatid=F260),0)))</f>
        <v>Compliance Related</v>
      </c>
      <c r="I260" s="152">
        <f t="array" ref="I260">INDEX(lst_indexmatch_csf_impl_levels,MATCH(1,(B260=lst_indexmatch_cipv5id)*(F260=lst_indexmatch_csf_subcatid),0))</f>
        <v>1</v>
      </c>
      <c r="J260" s="106" t="str">
        <f t="shared" si="41"/>
        <v>Partial</v>
      </c>
    </row>
    <row r="261" spans="1:10" ht="28.8">
      <c r="A261" s="188"/>
      <c r="B261" s="115" t="s">
        <v>294</v>
      </c>
      <c r="C261" s="187"/>
      <c r="D261" s="191"/>
      <c r="E261" s="186"/>
      <c r="F261" s="120" t="s">
        <v>202</v>
      </c>
      <c r="G261" s="105" t="str">
        <f t="shared" si="40"/>
        <v>Monitoring for unauthorized personnel, connections, devices, and software is performed</v>
      </c>
      <c r="H261" s="151" t="str">
        <f t="array" ref="H261">_xlfn.SINGLE(INDEX(lst_indexmatch_csfid_cipid_relationship,MATCH(1,(lst_indexmatch_cipv5id=A259)*(lst_indexmatch_csf_subcatid=F259),0)))</f>
        <v>Compliance Related</v>
      </c>
      <c r="I261" s="152">
        <f t="array" ref="I261">INDEX(lst_indexmatch_csf_impl_levels,MATCH(1,(B261=lst_indexmatch_cipv5id)*(F261=lst_indexmatch_csf_subcatid),0))</f>
        <v>1</v>
      </c>
      <c r="J261" s="106" t="str">
        <f t="shared" si="41"/>
        <v>Partial</v>
      </c>
    </row>
    <row r="262" spans="1:10">
      <c r="A262" s="188"/>
      <c r="B262" s="115" t="s">
        <v>294</v>
      </c>
      <c r="C262" s="187"/>
      <c r="D262" s="191"/>
      <c r="E262" s="186"/>
      <c r="F262" s="120" t="s">
        <v>46</v>
      </c>
      <c r="G262" s="105" t="str">
        <f t="shared" si="40"/>
        <v>Removable media is protected and its use restricted according to policy</v>
      </c>
      <c r="H262" s="151" t="str">
        <f t="array" ref="H262">_xlfn.SINGLE(INDEX(lst_indexmatch_csfid_cipid_relationship,MATCH(1,(lst_indexmatch_cipv5id=A259)*(lst_indexmatch_csf_subcatid=F262),0)))</f>
        <v>Compliance Related</v>
      </c>
      <c r="I262" s="152">
        <f t="array" ref="I262">INDEX(lst_indexmatch_csf_impl_levels,MATCH(1,(B262=lst_indexmatch_cipv5id)*(F262=lst_indexmatch_csf_subcatid),0))</f>
        <v>1</v>
      </c>
      <c r="J262" s="106" t="str">
        <f t="shared" si="41"/>
        <v>Partial</v>
      </c>
    </row>
    <row r="263" spans="1:10" ht="43.2">
      <c r="A263" s="188"/>
      <c r="B263" s="115" t="s">
        <v>294</v>
      </c>
      <c r="C263" s="187"/>
      <c r="D263" s="191"/>
      <c r="E263" s="186"/>
      <c r="F263" s="120" t="s">
        <v>239</v>
      </c>
      <c r="G263" s="105" t="str">
        <f t="shared" si="40"/>
        <v xml:space="preserve">Processes are established to receive, analyze and respond to vulnerabilities disclosed to the organization from internal and external sources (e.g. internal testing, security bulletins, or security researchers) </v>
      </c>
      <c r="H263" s="151" t="str">
        <f t="array" ref="H263">_xlfn.SINGLE(INDEX(lst_indexmatch_csfid_cipid_relationship,MATCH(1,(lst_indexmatch_cipv5id=A259)*(lst_indexmatch_csf_subcatid=F263),0)))</f>
        <v>Compliance Related</v>
      </c>
      <c r="I263" s="152">
        <f t="array" ref="I263">INDEX(lst_indexmatch_csf_impl_levels,MATCH(1,(B263=lst_indexmatch_cipv5id)*(F263=lst_indexmatch_csf_subcatid),0))</f>
        <v>1</v>
      </c>
      <c r="J263" s="106" t="str">
        <f t="shared" si="41"/>
        <v>Partial</v>
      </c>
    </row>
    <row r="264" spans="1:10" ht="55.5" customHeight="1">
      <c r="A264" s="188"/>
      <c r="B264" s="115" t="s">
        <v>294</v>
      </c>
      <c r="C264" s="187"/>
      <c r="D264" s="192"/>
      <c r="E264" s="186"/>
      <c r="F264" s="120" t="s">
        <v>246</v>
      </c>
      <c r="G264" s="105" t="str">
        <f t="shared" si="40"/>
        <v>Newly identified vulnerabilities are mitigated or documented as accepted risks</v>
      </c>
      <c r="H264" s="151" t="str">
        <f t="array" ref="H264">_xlfn.SINGLE(INDEX(lst_indexmatch_csfid_cipid_relationship,MATCH(1,(lst_indexmatch_cipv5id=A259)*(lst_indexmatch_csf_subcatid=F264),0)))</f>
        <v>Compliance Related</v>
      </c>
      <c r="I264" s="152">
        <f t="array" ref="I264">INDEX(lst_indexmatch_csf_impl_levels,MATCH(1,(B264=lst_indexmatch_cipv5id)*(F264=lst_indexmatch_csf_subcatid),0))</f>
        <v>1</v>
      </c>
      <c r="J264" s="106" t="str">
        <f t="shared" si="41"/>
        <v>Partial</v>
      </c>
    </row>
    <row r="265" spans="1:10">
      <c r="A265" s="108"/>
      <c r="B265" s="109"/>
      <c r="C265" s="108"/>
      <c r="D265" s="108"/>
      <c r="E265" s="108"/>
      <c r="F265" s="108"/>
      <c r="G265" s="111"/>
      <c r="H265" s="149"/>
      <c r="I265" s="155"/>
      <c r="J265" s="112"/>
    </row>
    <row r="266" spans="1:10">
      <c r="A266" s="188" t="s">
        <v>295</v>
      </c>
      <c r="B266" s="115" t="s">
        <v>295</v>
      </c>
      <c r="C266" s="187" t="str">
        <f>VLOOKUP(A266,tbl_cip_requirements,2)</f>
        <v xml:space="preserve">Purpose: To prevent unauthorized access to BES Cyber System Information by specifying information protection requirements in support of protecting BES Cyber Systems against compromise that could lead to misoperation or instability in the Bulk Electric System (BES).
Requirement 1:
Each Responsible Entity shall implement one or more documented information protection program(s) that collectively includes each of the applicable requirement parts in CIP-011-2 Table R1 – Information Protection.
</v>
      </c>
      <c r="D266" s="190" t="str">
        <f>VLOOKUP(A266,tbl_cip_requirements,3)</f>
        <v>MEDIUM</v>
      </c>
      <c r="E266" s="186">
        <f>AVERAGE(I266:I271)</f>
        <v>1</v>
      </c>
      <c r="F266" s="120" t="s">
        <v>6</v>
      </c>
      <c r="G266" s="105" t="str">
        <f>INDEX(lst_csf_subcategory_descriptions,MATCH(F266,dv_csf_subcategory_id,0),0)</f>
        <v>Organizational communication and data flows are mapped</v>
      </c>
      <c r="H266" s="151" t="str">
        <f t="array" ref="H266">_xlfn.SINGLE(INDEX(lst_indexmatch_csfid_cipid_relationship,MATCH(1,(lst_indexmatch_cipv5id=A266)*(lst_indexmatch_csf_subcatid=F266),0)))</f>
        <v>Compliance Related</v>
      </c>
      <c r="I266" s="152">
        <f t="array" ref="I266">INDEX(lst_indexmatch_csf_impl_levels,MATCH(1,(B266=lst_indexmatch_cipv5id)*(F266=lst_indexmatch_csf_subcatid),0))</f>
        <v>1</v>
      </c>
      <c r="J266" s="106" t="str">
        <f>VLOOKUP(I266,tbl_implementation_tier_description,2)</f>
        <v>Partial</v>
      </c>
    </row>
    <row r="267" spans="1:10">
      <c r="A267" s="188"/>
      <c r="B267" s="115" t="s">
        <v>295</v>
      </c>
      <c r="C267" s="187"/>
      <c r="D267" s="191"/>
      <c r="E267" s="186"/>
      <c r="F267" s="120" t="s">
        <v>140</v>
      </c>
      <c r="G267" s="105" t="str">
        <f>INDEX(lst_csf_subcategory_descriptions,MATCH(F267,dv_csf_subcategory_id,0),0)</f>
        <v>Data-at-rest is protected</v>
      </c>
      <c r="H267" s="151" t="str">
        <f t="array" ref="H267">_xlfn.SINGLE(INDEX(lst_indexmatch_csfid_cipid_relationship,MATCH(1,(lst_indexmatch_cipv5id=A266)*(lst_indexmatch_csf_subcatid=F267),0)))</f>
        <v>Compliance Related</v>
      </c>
      <c r="I267" s="152">
        <f t="array" ref="I267">INDEX(lst_indexmatch_csf_impl_levels,MATCH(1,(B267=lst_indexmatch_cipv5id)*(F267=lst_indexmatch_csf_subcatid),0))</f>
        <v>1</v>
      </c>
      <c r="J267" s="106" t="str">
        <f>VLOOKUP(I267,tbl_implementation_tier_description,2)</f>
        <v>Partial</v>
      </c>
    </row>
    <row r="268" spans="1:10">
      <c r="A268" s="188"/>
      <c r="B268" s="115" t="s">
        <v>295</v>
      </c>
      <c r="C268" s="187"/>
      <c r="D268" s="191"/>
      <c r="E268" s="186"/>
      <c r="F268" s="120" t="s">
        <v>143</v>
      </c>
      <c r="G268" s="105" t="str">
        <f>INDEX(lst_csf_subcategory_descriptions,MATCH(F268,dv_csf_subcategory_id,0),0)</f>
        <v>Data-in-transit is protected</v>
      </c>
      <c r="H268" s="151" t="str">
        <f t="array" ref="H268">_xlfn.SINGLE(INDEX(lst_indexmatch_csfid_cipid_relationship,MATCH(1,(lst_indexmatch_cipv5id=A266)*(lst_indexmatch_csf_subcatid=F268),0)))</f>
        <v>Compliance Related</v>
      </c>
      <c r="I268" s="152">
        <f t="array" ref="I268">INDEX(lst_indexmatch_csf_impl_levels,MATCH(1,(B268=lst_indexmatch_cipv5id)*(F268=lst_indexmatch_csf_subcatid),0))</f>
        <v>1</v>
      </c>
      <c r="J268" s="106" t="str">
        <f>VLOOKUP(I268,tbl_implementation_tier_description,2)</f>
        <v>Partial</v>
      </c>
    </row>
    <row r="269" spans="1:10">
      <c r="A269" s="188"/>
      <c r="B269" s="115" t="s">
        <v>295</v>
      </c>
      <c r="C269" s="187"/>
      <c r="D269" s="191"/>
      <c r="E269" s="186"/>
      <c r="F269" s="120" t="s">
        <v>149</v>
      </c>
      <c r="G269" s="105" t="str">
        <f>INDEX(lst_csf_subcategory_descriptions,MATCH(F269,dv_csf_subcategory_id,0),0)</f>
        <v>Protections against data leaks are implemented</v>
      </c>
      <c r="H269" s="151" t="str">
        <f t="array" ref="H269">_xlfn.SINGLE(INDEX(lst_indexmatch_csfid_cipid_relationship,MATCH(1,(lst_indexmatch_cipv5id=A266)*(lst_indexmatch_csf_subcatid=F269),0)))</f>
        <v>Compliance Related</v>
      </c>
      <c r="I269" s="152">
        <f t="array" ref="I269">INDEX(lst_indexmatch_csf_impl_levels,MATCH(1,(B269=lst_indexmatch_cipv5id)*(F269=lst_indexmatch_csf_subcatid),0))</f>
        <v>1</v>
      </c>
      <c r="J269" s="106" t="str">
        <f>VLOOKUP(I269,tbl_implementation_tier_description,2)</f>
        <v>Partial</v>
      </c>
    </row>
    <row r="270" spans="1:10" ht="98.25" customHeight="1">
      <c r="A270" s="188"/>
      <c r="B270" s="115" t="s">
        <v>295</v>
      </c>
      <c r="C270" s="187"/>
      <c r="D270" s="192"/>
      <c r="E270" s="186"/>
      <c r="F270" s="120" t="s">
        <v>151</v>
      </c>
      <c r="G270" s="105" t="str">
        <f>INDEX(lst_csf_subcategory_descriptions,MATCH(F270,dv_csf_subcategory_id,0),0)</f>
        <v>Integrity checking mechanisms are used to verify software, firmware, and information integrity</v>
      </c>
      <c r="H270" s="151" t="str">
        <f t="array" ref="H270">_xlfn.SINGLE(INDEX(lst_indexmatch_csfid_cipid_relationship,MATCH(1,(lst_indexmatch_cipv5id=A266)*(lst_indexmatch_csf_subcatid=F270),0)))</f>
        <v>Compliance Related</v>
      </c>
      <c r="I270" s="152">
        <f t="array" ref="I270">INDEX(lst_indexmatch_csf_impl_levels,MATCH(1,(B270=lst_indexmatch_cipv5id)*(F270=lst_indexmatch_csf_subcatid),0))</f>
        <v>1</v>
      </c>
      <c r="J270" s="106" t="str">
        <f>VLOOKUP(I270,tbl_implementation_tier_description,2)</f>
        <v>Partial</v>
      </c>
    </row>
    <row r="271" spans="1:10">
      <c r="A271" s="108"/>
      <c r="B271" s="109"/>
      <c r="C271" s="108"/>
      <c r="D271" s="108"/>
      <c r="E271" s="108"/>
      <c r="F271" s="108"/>
      <c r="G271" s="111"/>
      <c r="H271" s="149"/>
      <c r="I271" s="155"/>
      <c r="J271" s="112"/>
    </row>
    <row r="272" spans="1:10">
      <c r="A272" s="188" t="s">
        <v>296</v>
      </c>
      <c r="B272" s="115" t="s">
        <v>296</v>
      </c>
      <c r="C272" s="187" t="str">
        <f>VLOOKUP(A272,tbl_cip_requirements,2)</f>
        <v xml:space="preserve">Purpose: To prevent unauthorized access to BES Cyber System Information by specifying information protection requirements in support of protecting BES Cyber Systems against compromise that could lead to misoperation or instability in the Bulk Electric System (BES).
Requirement 2:
Each Responsible Entity shall implement one or more documented process(es) that collectively include the applicable requirement parts in CIP-011-2 Table R2 – BES Cyber Asset Reuse and Disposal.
</v>
      </c>
      <c r="D272" s="190" t="str">
        <f>VLOOKUP(A272,tbl_cip_requirements,3)</f>
        <v>LOWER</v>
      </c>
      <c r="E272" s="186">
        <f>AVERAGE(I272:I275)</f>
        <v>1</v>
      </c>
      <c r="F272" s="120" t="s">
        <v>140</v>
      </c>
      <c r="G272" s="105" t="str">
        <f>INDEX(lst_csf_subcategory_descriptions,MATCH(F272,dv_csf_subcategory_id,0),0)</f>
        <v>Data-at-rest is protected</v>
      </c>
      <c r="H272" s="151" t="str">
        <f t="array" ref="H272">_xlfn.SINGLE(INDEX(lst_indexmatch_csfid_cipid_relationship,MATCH(1,(lst_indexmatch_cipv5id=A272)*(lst_indexmatch_csf_subcatid=F272),0)))</f>
        <v>Compliance Related</v>
      </c>
      <c r="I272" s="152">
        <f t="array" ref="I272">INDEX(lst_indexmatch_csf_impl_levels,MATCH(1,(B272=lst_indexmatch_cipv5id)*(F272=lst_indexmatch_csf_subcatid),0))</f>
        <v>1</v>
      </c>
      <c r="J272" s="106" t="str">
        <f>VLOOKUP(I272,tbl_implementation_tier_description,2)</f>
        <v>Partial</v>
      </c>
    </row>
    <row r="273" spans="1:10" ht="28.8">
      <c r="A273" s="188"/>
      <c r="B273" s="115" t="s">
        <v>296</v>
      </c>
      <c r="C273" s="187"/>
      <c r="D273" s="191"/>
      <c r="E273" s="186"/>
      <c r="F273" s="120" t="s">
        <v>145</v>
      </c>
      <c r="G273" s="105" t="str">
        <f>INDEX(lst_csf_subcategory_descriptions,MATCH(F273,dv_csf_subcategory_id,0),0)</f>
        <v>Assets are formally managed throughout removal, transfers, and disposition</v>
      </c>
      <c r="H273" s="151" t="str">
        <f t="array" ref="H273">_xlfn.SINGLE(INDEX(lst_indexmatch_csfid_cipid_relationship,MATCH(1,(lst_indexmatch_cipv5id=A272)*(lst_indexmatch_csf_subcatid=F273),0)))</f>
        <v>Compliance Related</v>
      </c>
      <c r="I273" s="152">
        <f t="array" ref="I273">INDEX(lst_indexmatch_csf_impl_levels,MATCH(1,(B273=lst_indexmatch_cipv5id)*(F273=lst_indexmatch_csf_subcatid),0))</f>
        <v>1</v>
      </c>
      <c r="J273" s="106" t="str">
        <f>VLOOKUP(I273,tbl_implementation_tier_description,2)</f>
        <v>Partial</v>
      </c>
    </row>
    <row r="274" spans="1:10">
      <c r="A274" s="188"/>
      <c r="B274" s="115" t="s">
        <v>296</v>
      </c>
      <c r="C274" s="187"/>
      <c r="D274" s="191"/>
      <c r="E274" s="186"/>
      <c r="F274" s="120" t="s">
        <v>149</v>
      </c>
      <c r="G274" s="105" t="str">
        <f>INDEX(lst_csf_subcategory_descriptions,MATCH(F274,dv_csf_subcategory_id,0),0)</f>
        <v>Protections against data leaks are implemented</v>
      </c>
      <c r="H274" s="151" t="str">
        <f t="array" ref="H274">_xlfn.SINGLE(INDEX(lst_indexmatch_csfid_cipid_relationship,MATCH(1,(lst_indexmatch_cipv5id=A272)*(lst_indexmatch_csf_subcatid=F274),0)))</f>
        <v>Compliance Related</v>
      </c>
      <c r="I274" s="152">
        <f t="array" ref="I274">INDEX(lst_indexmatch_csf_impl_levels,MATCH(1,(B274=lst_indexmatch_cipv5id)*(F274=lst_indexmatch_csf_subcatid),0))</f>
        <v>1</v>
      </c>
      <c r="J274" s="106" t="str">
        <f>VLOOKUP(I274,tbl_implementation_tier_description,2)</f>
        <v>Partial</v>
      </c>
    </row>
    <row r="275" spans="1:10" ht="94.5" customHeight="1">
      <c r="A275" s="188"/>
      <c r="B275" s="115" t="s">
        <v>296</v>
      </c>
      <c r="C275" s="187"/>
      <c r="D275" s="192"/>
      <c r="E275" s="186"/>
      <c r="F275" s="120" t="s">
        <v>39</v>
      </c>
      <c r="G275" s="105" t="str">
        <f>INDEX(lst_csf_subcategory_descriptions,MATCH(F275,dv_csf_subcategory_id,0),0)</f>
        <v>Data is destroyed according to policy</v>
      </c>
      <c r="H275" s="151" t="str">
        <f t="array" ref="H275">_xlfn.SINGLE(INDEX(lst_indexmatch_csfid_cipid_relationship,MATCH(1,(lst_indexmatch_cipv5id=A272)*(lst_indexmatch_csf_subcatid=F275),0)))</f>
        <v>Compliance Related</v>
      </c>
      <c r="I275" s="152">
        <f t="array" ref="I275">INDEX(lst_indexmatch_csf_impl_levels,MATCH(1,(B275=lst_indexmatch_cipv5id)*(F275=lst_indexmatch_csf_subcatid),0))</f>
        <v>1</v>
      </c>
      <c r="J275" s="106" t="str">
        <f>VLOOKUP(I275,tbl_implementation_tier_description,2)</f>
        <v>Partial</v>
      </c>
    </row>
    <row r="276" spans="1:10">
      <c r="A276" s="108"/>
      <c r="B276" s="109"/>
      <c r="C276" s="108"/>
      <c r="D276" s="108"/>
      <c r="E276" s="108"/>
      <c r="F276" s="108"/>
      <c r="G276" s="111"/>
      <c r="H276" s="149"/>
      <c r="I276" s="155"/>
      <c r="J276" s="112"/>
    </row>
    <row r="277" spans="1:10" ht="172.8">
      <c r="A277" s="120" t="s">
        <v>297</v>
      </c>
      <c r="B277" s="116" t="s">
        <v>297</v>
      </c>
      <c r="C277" s="105" t="str">
        <f>VLOOKUP(A277,tbl_cip_requirements,2)</f>
        <v xml:space="preserve">Purpose: To protect the confidentiality and integrity of Real-time Assessment and Real-time monitoring data transmitted between Control Centers.
Requirement 1:
The Responsible Entity shall implement, except under CIP Exceptional Circumstances, one or more documented plan(s) to mitigate the risks posed by unauthorized disclosure and unauthorized modification of Real-time Assessment and Real-time monitoring data while being transmitted between any applicable Control Centers. The Responsible Entity is not required to include oral communications in its plan.
(See Sub-Requirements 1.1 through 1.3)
</v>
      </c>
      <c r="D277" s="158" t="str">
        <f>VLOOKUP(A277,tbl_cip_requirements,3)</f>
        <v>MEDIUM</v>
      </c>
      <c r="E277" s="150">
        <f>AVERAGE(I277)</f>
        <v>1</v>
      </c>
      <c r="F277" s="120" t="s">
        <v>34</v>
      </c>
      <c r="G277" s="105" t="str">
        <f>INDEX(lst_csf_subcategory_descriptions,MATCH(F277,dv_csf_subcategory_id,0),0)</f>
        <v xml:space="preserve">A baseline configuration of information technology/industrial control systems is created and maintained incorporating security principles (e.g. concept of least functionality) </v>
      </c>
      <c r="H277" s="151" t="str">
        <f t="array" ref="H277">_xlfn.SINGLE(INDEX(lst_indexmatch_csfid_cipid_relationship,MATCH(1,(lst_indexmatch_cipv5id=A277)*(lst_indexmatch_csf_subcatid=F277),0)))</f>
        <v>Compliance Related</v>
      </c>
      <c r="I277" s="152">
        <f t="array" ref="I277">INDEX(lst_indexmatch_csf_impl_levels,MATCH(1,(B277=lst_indexmatch_cipv5id)*(F277=lst_indexmatch_csf_subcatid),0))</f>
        <v>1</v>
      </c>
      <c r="J277" s="106" t="str">
        <f>VLOOKUP(I277,tbl_implementation_tier_description,2)</f>
        <v>Partial</v>
      </c>
    </row>
    <row r="278" spans="1:10">
      <c r="A278" s="108"/>
      <c r="B278" s="109"/>
      <c r="C278" s="108"/>
      <c r="D278" s="108"/>
      <c r="E278" s="108"/>
      <c r="F278" s="108"/>
      <c r="G278" s="111"/>
      <c r="H278" s="149"/>
      <c r="I278" s="155"/>
      <c r="J278" s="112"/>
    </row>
    <row r="279" spans="1:10" ht="28.8">
      <c r="A279" s="188" t="s">
        <v>298</v>
      </c>
      <c r="B279" s="115" t="s">
        <v>298</v>
      </c>
      <c r="C279" s="187" t="str">
        <f>VLOOKUP(A279,tbl_cip_requirements,2)</f>
        <v xml:space="preserve">Purpose: To mitigate cyber security risks to the reliable operation of the Bulk Electric System (BES) by implementing security controls for supply chain risk management of BES Cyber Systems.
Requirement 1:
Each Responsible Entity shall develop one or more documented supply chain cyber security risk management plan(s) for high and medium impact BES Cyber Systems. (See Sub-Requirements 1.1 and 1.2)
</v>
      </c>
      <c r="D279" s="190" t="str">
        <f>VLOOKUP(A279,tbl_cip_requirements,3)</f>
        <v>MEDIUM</v>
      </c>
      <c r="E279" s="186">
        <f>AVERAGE(I279:I295)</f>
        <v>1</v>
      </c>
      <c r="F279" s="120" t="s">
        <v>200</v>
      </c>
      <c r="G279" s="105" t="str">
        <f t="shared" ref="G279:G295" si="42">INDEX(lst_csf_subcategory_descriptions,MATCH(F279,dv_csf_subcategory_id,0),0)</f>
        <v>External service provider activity is monitored to detect potential cybersecurity events</v>
      </c>
      <c r="H279" s="151" t="str">
        <f t="array" ref="H279">_xlfn.SINGLE(INDEX(lst_indexmatch_csfid_cipid_relationship,MATCH(1,(lst_indexmatch_cipv5id=A279)*(lst_indexmatch_csf_subcatid=F279),0)))</f>
        <v>Compliance Related</v>
      </c>
      <c r="I279" s="152">
        <f t="array" ref="I279">INDEX(lst_indexmatch_csf_impl_levels,MATCH(1,(B279=lst_indexmatch_cipv5id)*(F279=lst_indexmatch_csf_subcatid),0))</f>
        <v>1</v>
      </c>
      <c r="J279" s="106" t="str">
        <f t="shared" ref="J279:J295" si="43">VLOOKUP(I279,tbl_implementation_tier_description,2)</f>
        <v>Partial</v>
      </c>
    </row>
    <row r="280" spans="1:10" ht="35.25" customHeight="1">
      <c r="A280" s="188"/>
      <c r="B280" s="115" t="s">
        <v>298</v>
      </c>
      <c r="C280" s="187"/>
      <c r="D280" s="191"/>
      <c r="E280" s="186"/>
      <c r="F280" s="120" t="s">
        <v>10</v>
      </c>
      <c r="G280" s="105" t="str">
        <f t="shared" si="42"/>
        <v>The organization’s role in the supply chain is identified and communicated</v>
      </c>
      <c r="H280" s="151" t="str">
        <f t="array" ref="H280">_xlfn.SINGLE(INDEX(lst_indexmatch_csfid_cipid_relationship,MATCH(1,(lst_indexmatch_cipv5id=A279)*(lst_indexmatch_csf_subcatid=F280),0)))</f>
        <v>Compliance Related</v>
      </c>
      <c r="I280" s="152">
        <f t="array" ref="I280">INDEX(lst_indexmatch_csf_impl_levels,MATCH(1,(B280=lst_indexmatch_cipv5id)*(F280=lst_indexmatch_csf_subcatid),0))</f>
        <v>1</v>
      </c>
      <c r="J280" s="106" t="str">
        <f t="shared" si="43"/>
        <v>Partial</v>
      </c>
    </row>
    <row r="281" spans="1:10" ht="28.8">
      <c r="A281" s="188"/>
      <c r="B281" s="115" t="s">
        <v>298</v>
      </c>
      <c r="C281" s="187"/>
      <c r="D281" s="191"/>
      <c r="E281" s="186"/>
      <c r="F281" s="120" t="s">
        <v>11</v>
      </c>
      <c r="G281" s="105" t="str">
        <f t="shared" si="42"/>
        <v xml:space="preserve">The organization’s place in critical infrastructure and its industry sector is identified and communicated </v>
      </c>
      <c r="H281" s="151" t="str">
        <f t="array" ref="H281">_xlfn.SINGLE(INDEX(lst_indexmatch_csfid_cipid_relationship,MATCH(1,(lst_indexmatch_cipv5id=A279)*(lst_indexmatch_csf_subcatid=F281),0)))</f>
        <v>Compliance Related</v>
      </c>
      <c r="I281" s="152">
        <f t="array" ref="I281">INDEX(lst_indexmatch_csf_impl_levels,MATCH(1,(B281=lst_indexmatch_cipv5id)*(F281=lst_indexmatch_csf_subcatid),0))</f>
        <v>1</v>
      </c>
      <c r="J281" s="106" t="str">
        <f t="shared" si="43"/>
        <v>Partial</v>
      </c>
    </row>
    <row r="282" spans="1:10" ht="28.5" customHeight="1">
      <c r="A282" s="188"/>
      <c r="B282" s="115" t="s">
        <v>298</v>
      </c>
      <c r="C282" s="187"/>
      <c r="D282" s="191"/>
      <c r="E282" s="186"/>
      <c r="F282" s="120" t="s">
        <v>19</v>
      </c>
      <c r="G282" s="105" t="str">
        <f t="shared" si="42"/>
        <v>Threats, vulnerabilities, likelihoods, and impacts are used to determine risk</v>
      </c>
      <c r="H282" s="151" t="str">
        <f t="array" ref="H282">_xlfn.SINGLE(INDEX(lst_indexmatch_csfid_cipid_relationship,MATCH(1,(lst_indexmatch_cipv5id=A279)*(lst_indexmatch_csf_subcatid=F282),0)))</f>
        <v>Compliance Related</v>
      </c>
      <c r="I282" s="152">
        <f t="array" ref="I282">INDEX(lst_indexmatch_csf_impl_levels,MATCH(1,(B282=lst_indexmatch_cipv5id)*(F282=lst_indexmatch_csf_subcatid),0))</f>
        <v>1</v>
      </c>
      <c r="J282" s="106" t="str">
        <f t="shared" si="43"/>
        <v>Partial</v>
      </c>
    </row>
    <row r="283" spans="1:10">
      <c r="A283" s="188"/>
      <c r="B283" s="115" t="s">
        <v>298</v>
      </c>
      <c r="C283" s="187"/>
      <c r="D283" s="191"/>
      <c r="E283" s="186"/>
      <c r="F283" s="120" t="s">
        <v>20</v>
      </c>
      <c r="G283" s="105" t="str">
        <f t="shared" si="42"/>
        <v>Risk responses are identified and prioritized</v>
      </c>
      <c r="H283" s="151" t="str">
        <f t="array" ref="H283">_xlfn.SINGLE(INDEX(lst_indexmatch_csfid_cipid_relationship,MATCH(1,(lst_indexmatch_cipv5id=A279)*(lst_indexmatch_csf_subcatid=F283),0)))</f>
        <v>Compliance Related</v>
      </c>
      <c r="I283" s="152">
        <f t="array" ref="I283">INDEX(lst_indexmatch_csf_impl_levels,MATCH(1,(B283=lst_indexmatch_cipv5id)*(F283=lst_indexmatch_csf_subcatid),0))</f>
        <v>1</v>
      </c>
      <c r="J283" s="106" t="str">
        <f t="shared" si="43"/>
        <v>Partial</v>
      </c>
    </row>
    <row r="284" spans="1:10" ht="28.8">
      <c r="A284" s="188"/>
      <c r="B284" s="115" t="s">
        <v>298</v>
      </c>
      <c r="C284" s="187"/>
      <c r="D284" s="191"/>
      <c r="E284" s="186"/>
      <c r="F284" s="120" t="s">
        <v>21</v>
      </c>
      <c r="G284" s="105" t="str">
        <f t="shared" si="42"/>
        <v>Risk management processes are established, managed, and agreed to by organizational stakeholders</v>
      </c>
      <c r="H284" s="151" t="str">
        <f t="array" ref="H284">_xlfn.SINGLE(INDEX(lst_indexmatch_csfid_cipid_relationship,MATCH(1,(lst_indexmatch_cipv5id=A279)*(lst_indexmatch_csf_subcatid=F284),0)))</f>
        <v>Compliance Related</v>
      </c>
      <c r="I284" s="152">
        <f t="array" ref="I284">INDEX(lst_indexmatch_csf_impl_levels,MATCH(1,(B284=lst_indexmatch_cipv5id)*(F284=lst_indexmatch_csf_subcatid),0))</f>
        <v>1</v>
      </c>
      <c r="J284" s="106" t="str">
        <f t="shared" si="43"/>
        <v>Partial</v>
      </c>
    </row>
    <row r="285" spans="1:10" ht="28.8">
      <c r="A285" s="188"/>
      <c r="B285" s="115" t="s">
        <v>298</v>
      </c>
      <c r="C285" s="187"/>
      <c r="D285" s="191"/>
      <c r="E285" s="186"/>
      <c r="F285" s="120" t="s">
        <v>116</v>
      </c>
      <c r="G285" s="105" t="str">
        <f t="shared" si="42"/>
        <v>Cyber supply chain risk management processes are identified, established, assessed, managed, and agreed to by organizational stakeholders</v>
      </c>
      <c r="H285" s="151" t="str">
        <f t="array" ref="H285">_xlfn.SINGLE(INDEX(lst_indexmatch_csfid_cipid_relationship,MATCH(1,(lst_indexmatch_cipv5id=A279)*(lst_indexmatch_csf_subcatid=F285),0)))</f>
        <v>Compliance Related</v>
      </c>
      <c r="I285" s="152">
        <f t="array" ref="I285">INDEX(lst_indexmatch_csf_impl_levels,MATCH(1,(B285=lst_indexmatch_cipv5id)*(F285=lst_indexmatch_csf_subcatid),0))</f>
        <v>1</v>
      </c>
      <c r="J285" s="106" t="str">
        <f t="shared" si="43"/>
        <v>Partial</v>
      </c>
    </row>
    <row r="286" spans="1:10" ht="43.2">
      <c r="A286" s="188"/>
      <c r="B286" s="115" t="s">
        <v>298</v>
      </c>
      <c r="C286" s="187"/>
      <c r="D286" s="191"/>
      <c r="E286" s="186"/>
      <c r="F286" s="120" t="s">
        <v>118</v>
      </c>
      <c r="G286" s="105" t="str">
        <f t="shared" si="42"/>
        <v xml:space="preserve">Suppliers and third party partners of information systems, components, and services are identified, prioritized, and assessed using a cyber supply chain risk assessment process  </v>
      </c>
      <c r="H286" s="151" t="str">
        <f t="array" ref="H286">_xlfn.SINGLE(INDEX(lst_indexmatch_csfid_cipid_relationship,MATCH(1,(lst_indexmatch_cipv5id=A279)*(lst_indexmatch_csf_subcatid=F286),0)))</f>
        <v>Compliance Related</v>
      </c>
      <c r="I286" s="152">
        <f t="array" ref="I286">INDEX(lst_indexmatch_csf_impl_levels,MATCH(1,(B286=lst_indexmatch_cipv5id)*(F286=lst_indexmatch_csf_subcatid),0))</f>
        <v>1</v>
      </c>
      <c r="J286" s="106" t="str">
        <f t="shared" si="43"/>
        <v>Partial</v>
      </c>
    </row>
    <row r="287" spans="1:10" ht="43.2">
      <c r="A287" s="188"/>
      <c r="B287" s="115" t="s">
        <v>298</v>
      </c>
      <c r="C287" s="187"/>
      <c r="D287" s="191"/>
      <c r="E287" s="186"/>
      <c r="F287" s="120" t="s">
        <v>120</v>
      </c>
      <c r="G287" s="105" t="str">
        <f t="shared" si="42"/>
        <v xml:space="preserve">Contracts with suppliers and third-party partners are used to implement appropriate measures designed to meet the objectives of an organization’s cybersecurity program and Cyber Supply Chain Risk Management Plan. </v>
      </c>
      <c r="H287" s="151" t="str">
        <f t="array" ref="H287">_xlfn.SINGLE(INDEX(lst_indexmatch_csfid_cipid_relationship,MATCH(1,(lst_indexmatch_cipv5id=A279)*(lst_indexmatch_csf_subcatid=F287),0)))</f>
        <v>Compliance Related</v>
      </c>
      <c r="I287" s="152">
        <f t="array" ref="I287">INDEX(lst_indexmatch_csf_impl_levels,MATCH(1,(B287=lst_indexmatch_cipv5id)*(F287=lst_indexmatch_csf_subcatid),0))</f>
        <v>1</v>
      </c>
      <c r="J287" s="106" t="str">
        <f t="shared" si="43"/>
        <v>Partial</v>
      </c>
    </row>
    <row r="288" spans="1:10" ht="43.2">
      <c r="A288" s="188"/>
      <c r="B288" s="115" t="s">
        <v>298</v>
      </c>
      <c r="C288" s="187"/>
      <c r="D288" s="191"/>
      <c r="E288" s="186"/>
      <c r="F288" s="120" t="s">
        <v>122</v>
      </c>
      <c r="G288" s="105" t="str">
        <f t="shared" si="42"/>
        <v xml:space="preserve">Suppliers and third-party partners are routinely assessed using audits, test results, or other forms of evaluations to confirm they are meeting their contractual obligations. </v>
      </c>
      <c r="H288" s="151" t="str">
        <f t="array" ref="H288">_xlfn.SINGLE(INDEX(lst_indexmatch_csfid_cipid_relationship,MATCH(1,(lst_indexmatch_cipv5id=A279)*(lst_indexmatch_csf_subcatid=F288),0)))</f>
        <v>Compliance Related</v>
      </c>
      <c r="I288" s="152">
        <f t="array" ref="I288">INDEX(lst_indexmatch_csf_impl_levels,MATCH(1,(B288=lst_indexmatch_cipv5id)*(F288=lst_indexmatch_csf_subcatid),0))</f>
        <v>1</v>
      </c>
      <c r="J288" s="106" t="str">
        <f t="shared" si="43"/>
        <v>Partial</v>
      </c>
    </row>
    <row r="289" spans="1:10" ht="28.8">
      <c r="A289" s="188"/>
      <c r="B289" s="115" t="s">
        <v>298</v>
      </c>
      <c r="C289" s="187"/>
      <c r="D289" s="191"/>
      <c r="E289" s="186"/>
      <c r="F289" s="120" t="s">
        <v>124</v>
      </c>
      <c r="G289" s="105" t="str">
        <f t="shared" si="42"/>
        <v>Response and recovery planning and testing are conducted with suppliers and third-party providers</v>
      </c>
      <c r="H289" s="151" t="str">
        <f t="array" ref="H289">_xlfn.SINGLE(INDEX(lst_indexmatch_csfid_cipid_relationship,MATCH(1,(lst_indexmatch_cipv5id=A279)*(lst_indexmatch_csf_subcatid=F289),0)))</f>
        <v>Compliance Related</v>
      </c>
      <c r="I289" s="152">
        <f t="array" ref="I289">INDEX(lst_indexmatch_csf_impl_levels,MATCH(1,(B289=lst_indexmatch_cipv5id)*(F289=lst_indexmatch_csf_subcatid),0))</f>
        <v>1</v>
      </c>
      <c r="J289" s="106" t="str">
        <f t="shared" si="43"/>
        <v>Partial</v>
      </c>
    </row>
    <row r="290" spans="1:10">
      <c r="A290" s="188"/>
      <c r="B290" s="115" t="s">
        <v>298</v>
      </c>
      <c r="C290" s="187"/>
      <c r="D290" s="191"/>
      <c r="E290" s="186"/>
      <c r="F290" s="120" t="s">
        <v>26</v>
      </c>
      <c r="G290" s="105" t="str">
        <f t="shared" si="42"/>
        <v>Remote access is managed</v>
      </c>
      <c r="H290" s="151" t="str">
        <f t="array" ref="H290">_xlfn.SINGLE(INDEX(lst_indexmatch_csfid_cipid_relationship,MATCH(1,(lst_indexmatch_cipv5id=A279)*(lst_indexmatch_csf_subcatid=F290),0)))</f>
        <v>Compliance Related</v>
      </c>
      <c r="I290" s="152">
        <f t="array" ref="I290">INDEX(lst_indexmatch_csf_impl_levels,MATCH(1,(B290=lst_indexmatch_cipv5id)*(F290=lst_indexmatch_csf_subcatid),0))</f>
        <v>1</v>
      </c>
      <c r="J290" s="106" t="str">
        <f t="shared" si="43"/>
        <v>Partial</v>
      </c>
    </row>
    <row r="291" spans="1:10" ht="28.8">
      <c r="A291" s="188"/>
      <c r="B291" s="115" t="s">
        <v>298</v>
      </c>
      <c r="C291" s="187"/>
      <c r="D291" s="191"/>
      <c r="E291" s="186"/>
      <c r="F291" s="120" t="s">
        <v>27</v>
      </c>
      <c r="G291" s="105" t="str">
        <f t="shared" si="42"/>
        <v>Access permissions are managed, incorporating the principles of least privilege and separation of duties</v>
      </c>
      <c r="H291" s="151" t="str">
        <f t="array" ref="H291">_xlfn.SINGLE(INDEX(lst_indexmatch_csfid_cipid_relationship,MATCH(1,(lst_indexmatch_cipv5id=A279)*(lst_indexmatch_csf_subcatid=F291),0)))</f>
        <v>Compliance Related</v>
      </c>
      <c r="I291" s="152">
        <f t="array" ref="I291">INDEX(lst_indexmatch_csf_impl_levels,MATCH(1,(B291=lst_indexmatch_cipv5id)*(F291=lst_indexmatch_csf_subcatid),0))</f>
        <v>1</v>
      </c>
      <c r="J291" s="106" t="str">
        <f t="shared" si="43"/>
        <v>Partial</v>
      </c>
    </row>
    <row r="292" spans="1:10" ht="28.8">
      <c r="A292" s="188"/>
      <c r="B292" s="115" t="s">
        <v>298</v>
      </c>
      <c r="C292" s="187"/>
      <c r="D292" s="191"/>
      <c r="E292" s="186"/>
      <c r="F292" s="120" t="s">
        <v>31</v>
      </c>
      <c r="G292" s="105" t="str">
        <f t="shared" si="42"/>
        <v xml:space="preserve">Third-party stakeholders (e.g., suppliers, customers, partners) understand roles &amp; responsibilities </v>
      </c>
      <c r="H292" s="151" t="str">
        <f t="array" ref="H292">_xlfn.SINGLE(INDEX(lst_indexmatch_csfid_cipid_relationship,MATCH(1,(lst_indexmatch_cipv5id=A279)*(lst_indexmatch_csf_subcatid=F292),0)))</f>
        <v>Compliance Related</v>
      </c>
      <c r="I292" s="152">
        <f t="array" ref="I292">INDEX(lst_indexmatch_csf_impl_levels,MATCH(1,(B292=lst_indexmatch_cipv5id)*(F292=lst_indexmatch_csf_subcatid),0))</f>
        <v>1</v>
      </c>
      <c r="J292" s="106" t="str">
        <f t="shared" si="43"/>
        <v>Partial</v>
      </c>
    </row>
    <row r="293" spans="1:10" ht="28.8">
      <c r="A293" s="188"/>
      <c r="B293" s="115" t="s">
        <v>298</v>
      </c>
      <c r="C293" s="187"/>
      <c r="D293" s="191"/>
      <c r="E293" s="186"/>
      <c r="F293" s="120" t="s">
        <v>151</v>
      </c>
      <c r="G293" s="105" t="str">
        <f t="shared" si="42"/>
        <v>Integrity checking mechanisms are used to verify software, firmware, and information integrity</v>
      </c>
      <c r="H293" s="151" t="str">
        <f t="array" ref="H293">_xlfn.SINGLE(INDEX(lst_indexmatch_csfid_cipid_relationship,MATCH(1,(lst_indexmatch_cipv5id=A279)*(lst_indexmatch_csf_subcatid=F293),0)))</f>
        <v>Compliance Related</v>
      </c>
      <c r="I293" s="152">
        <f t="array" ref="I293">INDEX(lst_indexmatch_csf_impl_levels,MATCH(1,(B293=lst_indexmatch_cipv5id)*(F293=lst_indexmatch_csf_subcatid),0))</f>
        <v>1</v>
      </c>
      <c r="J293" s="106" t="str">
        <f t="shared" si="43"/>
        <v>Partial</v>
      </c>
    </row>
    <row r="294" spans="1:10">
      <c r="A294" s="188"/>
      <c r="B294" s="115" t="s">
        <v>298</v>
      </c>
      <c r="C294" s="187"/>
      <c r="D294" s="191"/>
      <c r="E294" s="186"/>
      <c r="F294" s="120" t="s">
        <v>153</v>
      </c>
      <c r="G294" s="105" t="str">
        <f t="shared" si="42"/>
        <v>Integrity checking mechanisms are used to verify hardware integrity</v>
      </c>
      <c r="H294" s="151" t="str">
        <f t="array" ref="H294">_xlfn.SINGLE(INDEX(lst_indexmatch_csfid_cipid_relationship,MATCH(1,(lst_indexmatch_cipv5id=A279)*(lst_indexmatch_csf_subcatid=F294),0)))</f>
        <v>Compliance Related</v>
      </c>
      <c r="I294" s="152">
        <f t="array" ref="I294">INDEX(lst_indexmatch_csf_impl_levels,MATCH(1,(B294=lst_indexmatch_cipv5id)*(F294=lst_indexmatch_csf_subcatid),0))</f>
        <v>1</v>
      </c>
      <c r="J294" s="106" t="str">
        <f t="shared" si="43"/>
        <v>Partial</v>
      </c>
    </row>
    <row r="295" spans="1:10" ht="28.8">
      <c r="A295" s="188"/>
      <c r="B295" s="115" t="s">
        <v>298</v>
      </c>
      <c r="C295" s="187"/>
      <c r="D295" s="192"/>
      <c r="E295" s="186"/>
      <c r="F295" s="120" t="s">
        <v>170</v>
      </c>
      <c r="G295" s="105" t="str">
        <f t="shared" si="42"/>
        <v>Remote maintenance of organizational assets is approved, logged, and performed in a manner that prevents unauthorized access</v>
      </c>
      <c r="H295" s="151" t="str" cm="1">
        <f t="array" ref="H295">_xlfn.SINGLE(INDEX(lst_indexmatch_csfid_cipid_relationship,MATCH(1,(lst_indexmatch_cipv5id=A279)*(lst_indexmatch_csf_subcatid=F295),0)))</f>
        <v>Compliance Related</v>
      </c>
      <c r="I295" s="152">
        <f t="array" ref="I295">INDEX(lst_indexmatch_csf_impl_levels,MATCH(1,(B295=lst_indexmatch_cipv5id)*(F295=lst_indexmatch_csf_subcatid),0))</f>
        <v>1</v>
      </c>
      <c r="J295" s="106" t="str">
        <f t="shared" si="43"/>
        <v>Partial</v>
      </c>
    </row>
    <row r="296" spans="1:10">
      <c r="A296" s="108"/>
      <c r="B296" s="109"/>
      <c r="C296" s="108"/>
      <c r="D296" s="108"/>
      <c r="E296" s="108"/>
      <c r="F296" s="108"/>
      <c r="G296" s="111"/>
      <c r="H296" s="149"/>
      <c r="I296" s="155"/>
      <c r="J296" s="112"/>
    </row>
    <row r="297" spans="1:10" ht="33" customHeight="1">
      <c r="A297" s="188" t="s">
        <v>335</v>
      </c>
      <c r="B297" s="115" t="s">
        <v>335</v>
      </c>
      <c r="C297" s="187" t="str">
        <f>VLOOKUP(A297,tbl_cip_requirements,2)</f>
        <v xml:space="preserve">Purpose: To mitigate cyber security risks to the reliable operation of the Bulk Electric System (BES) by implementing security controls for supply chain risk management of BES Cyber Systems.
Requirement 2:
Each Responsible Entity shall implement its supply chain cyber security risk management plan(s) specified in Requirement R1.  (See additional notes in this requirement)
</v>
      </c>
      <c r="D297" s="190" t="str">
        <f>VLOOKUP(A297,tbl_cip_requirements,3)</f>
        <v>MEDIUM</v>
      </c>
      <c r="E297" s="186">
        <f>AVERAGE(I297:I303)</f>
        <v>1</v>
      </c>
      <c r="F297" s="120" t="s">
        <v>10</v>
      </c>
      <c r="G297" s="105" t="str">
        <f t="shared" ref="G297:G302" si="44">INDEX(lst_csf_subcategory_descriptions,MATCH(F297,dv_csf_subcategory_id,0),0)</f>
        <v>The organization’s role in the supply chain is identified and communicated</v>
      </c>
      <c r="H297" s="151" t="str">
        <f t="array" ref="H297">_xlfn.SINGLE(INDEX(lst_indexmatch_csfid_cipid_relationship,MATCH(1,(lst_indexmatch_cipv5id=A297)*(lst_indexmatch_csf_subcatid=F297),0)))</f>
        <v>Compliance Related</v>
      </c>
      <c r="I297" s="152">
        <f t="array" ref="I297">INDEX(lst_indexmatch_csf_impl_levels,MATCH(1,(B297=lst_indexmatch_cipv5id)*(F297=lst_indexmatch_csf_subcatid),0))</f>
        <v>1</v>
      </c>
      <c r="J297" s="106" t="str">
        <f t="shared" ref="J297:J302" si="45">VLOOKUP(I297,tbl_implementation_tier_description,2)</f>
        <v>Partial</v>
      </c>
    </row>
    <row r="298" spans="1:10" ht="28.8">
      <c r="A298" s="188"/>
      <c r="B298" s="115" t="s">
        <v>335</v>
      </c>
      <c r="C298" s="187"/>
      <c r="D298" s="191"/>
      <c r="E298" s="186"/>
      <c r="F298" s="120" t="s">
        <v>11</v>
      </c>
      <c r="G298" s="105" t="str">
        <f t="shared" si="44"/>
        <v xml:space="preserve">The organization’s place in critical infrastructure and its industry sector is identified and communicated </v>
      </c>
      <c r="H298" s="151" t="str">
        <f t="array" ref="H298">_xlfn.SINGLE(INDEX(lst_indexmatch_csfid_cipid_relationship,MATCH(1,(lst_indexmatch_cipv5id=A297)*(lst_indexmatch_csf_subcatid=F298),0)))</f>
        <v>Compliance Related</v>
      </c>
      <c r="I298" s="152">
        <f t="array" ref="I298">INDEX(lst_indexmatch_csf_impl_levels,MATCH(1,(B298=lst_indexmatch_cipv5id)*(F298=lst_indexmatch_csf_subcatid),0))</f>
        <v>1</v>
      </c>
      <c r="J298" s="106" t="str">
        <f t="shared" si="45"/>
        <v>Partial</v>
      </c>
    </row>
    <row r="299" spans="1:10">
      <c r="A299" s="188"/>
      <c r="B299" s="115" t="s">
        <v>335</v>
      </c>
      <c r="C299" s="187"/>
      <c r="D299" s="191"/>
      <c r="E299" s="186"/>
      <c r="F299" s="120" t="s">
        <v>19</v>
      </c>
      <c r="G299" s="105" t="str">
        <f t="shared" si="44"/>
        <v>Threats, vulnerabilities, likelihoods, and impacts are used to determine risk</v>
      </c>
      <c r="H299" s="151" t="str">
        <f t="array" ref="H299">_xlfn.SINGLE(INDEX(lst_indexmatch_csfid_cipid_relationship,MATCH(1,(lst_indexmatch_cipv5id=A297)*(lst_indexmatch_csf_subcatid=F299),0)))</f>
        <v>Compliance Related</v>
      </c>
      <c r="I299" s="152">
        <f t="array" ref="I299">INDEX(lst_indexmatch_csf_impl_levels,MATCH(1,(B299=lst_indexmatch_cipv5id)*(F299=lst_indexmatch_csf_subcatid),0))</f>
        <v>1</v>
      </c>
      <c r="J299" s="106" t="str">
        <f t="shared" si="45"/>
        <v>Partial</v>
      </c>
    </row>
    <row r="300" spans="1:10" ht="28.8">
      <c r="A300" s="188"/>
      <c r="B300" s="115" t="s">
        <v>335</v>
      </c>
      <c r="C300" s="187"/>
      <c r="D300" s="191"/>
      <c r="E300" s="186"/>
      <c r="F300" s="120" t="s">
        <v>116</v>
      </c>
      <c r="G300" s="105" t="str">
        <f t="shared" si="44"/>
        <v>Cyber supply chain risk management processes are identified, established, assessed, managed, and agreed to by organizational stakeholders</v>
      </c>
      <c r="H300" s="151" t="str">
        <f t="array" ref="H300">_xlfn.SINGLE(INDEX(lst_indexmatch_csfid_cipid_relationship,MATCH(1,(lst_indexmatch_cipv5id=A297)*(lst_indexmatch_csf_subcatid=F300),0)))</f>
        <v>Compliance Related</v>
      </c>
      <c r="I300" s="152">
        <f t="array" ref="I300">INDEX(lst_indexmatch_csf_impl_levels,MATCH(1,(B300=lst_indexmatch_cipv5id)*(F300=lst_indexmatch_csf_subcatid),0))</f>
        <v>1</v>
      </c>
      <c r="J300" s="106" t="str">
        <f t="shared" si="45"/>
        <v>Partial</v>
      </c>
    </row>
    <row r="301" spans="1:10" ht="43.2">
      <c r="A301" s="188"/>
      <c r="B301" s="115" t="s">
        <v>335</v>
      </c>
      <c r="C301" s="187"/>
      <c r="D301" s="191"/>
      <c r="E301" s="186"/>
      <c r="F301" s="120" t="s">
        <v>118</v>
      </c>
      <c r="G301" s="105" t="str">
        <f t="shared" si="44"/>
        <v xml:space="preserve">Suppliers and third party partners of information systems, components, and services are identified, prioritized, and assessed using a cyber supply chain risk assessment process  </v>
      </c>
      <c r="H301" s="151" t="str">
        <f t="array" ref="H301">_xlfn.SINGLE(INDEX(lst_indexmatch_csfid_cipid_relationship,MATCH(1,(lst_indexmatch_cipv5id=A297)*(lst_indexmatch_csf_subcatid=F301),0)))</f>
        <v>Compliance Related</v>
      </c>
      <c r="I301" s="152">
        <f t="array" ref="I301">INDEX(lst_indexmatch_csf_impl_levels,MATCH(1,(B301=lst_indexmatch_cipv5id)*(F301=lst_indexmatch_csf_subcatid),0))</f>
        <v>1</v>
      </c>
      <c r="J301" s="106" t="str">
        <f t="shared" si="45"/>
        <v>Partial</v>
      </c>
    </row>
    <row r="302" spans="1:10" ht="65.25" customHeight="1">
      <c r="A302" s="188"/>
      <c r="B302" s="115" t="s">
        <v>335</v>
      </c>
      <c r="C302" s="187"/>
      <c r="D302" s="192"/>
      <c r="E302" s="186"/>
      <c r="F302" s="120" t="s">
        <v>120</v>
      </c>
      <c r="G302" s="105" t="str">
        <f t="shared" si="44"/>
        <v xml:space="preserve">Contracts with suppliers and third-party partners are used to implement appropriate measures designed to meet the objectives of an organization’s cybersecurity program and Cyber Supply Chain Risk Management Plan. </v>
      </c>
      <c r="H302" s="151" t="str">
        <f t="array" ref="H302">_xlfn.SINGLE(INDEX(lst_indexmatch_csfid_cipid_relationship,MATCH(1,(lst_indexmatch_cipv5id=A297)*(lst_indexmatch_csf_subcatid=F302),0)))</f>
        <v>Compliance Related</v>
      </c>
      <c r="I302" s="152">
        <f t="array" ref="I302">INDEX(lst_indexmatch_csf_impl_levels,MATCH(1,(B302=lst_indexmatch_cipv5id)*(F302=lst_indexmatch_csf_subcatid),0))</f>
        <v>1</v>
      </c>
      <c r="J302" s="106" t="str">
        <f t="shared" si="45"/>
        <v>Partial</v>
      </c>
    </row>
    <row r="303" spans="1:10">
      <c r="A303" s="108"/>
      <c r="B303" s="109"/>
      <c r="C303" s="108"/>
      <c r="D303" s="108"/>
      <c r="E303" s="108"/>
      <c r="F303" s="108"/>
      <c r="G303" s="111"/>
      <c r="H303" s="149"/>
      <c r="I303" s="155"/>
      <c r="J303" s="112"/>
    </row>
    <row r="304" spans="1:10" ht="33" customHeight="1">
      <c r="A304" s="188" t="s">
        <v>337</v>
      </c>
      <c r="B304" s="115" t="s">
        <v>337</v>
      </c>
      <c r="C304" s="187" t="str">
        <f>VLOOKUP(A304,tbl_cip_requirements,2)</f>
        <v>Purpose: To mitigate cyber security risks to the reliable operation of the Bulk Electric System (BES) by implementing security controls for supply chain risk management of BES Cyber Systems.
Requirement 3:
Each Responsible Entity shall review and obtain CIP Senior Manager or delegate approval of its supply chain cyber security risk management plan(s) specified in Requirement R1 at least once every 15 calendar months.</v>
      </c>
      <c r="D304" s="190" t="str">
        <f>VLOOKUP(A304,tbl_cip_requirements,3)</f>
        <v>MEDIUM</v>
      </c>
      <c r="E304" s="186">
        <f>AVERAGE(I304:I309)</f>
        <v>1</v>
      </c>
      <c r="F304" s="120" t="s">
        <v>10</v>
      </c>
      <c r="G304" s="105" t="str">
        <f t="shared" ref="G304:G309" si="46">INDEX(lst_csf_subcategory_descriptions,MATCH(F304,dv_csf_subcategory_id,0),0)</f>
        <v>The organization’s role in the supply chain is identified and communicated</v>
      </c>
      <c r="H304" s="151" t="str">
        <f t="array" ref="H304">_xlfn.SINGLE(INDEX(lst_indexmatch_csfid_cipid_relationship,MATCH(1,(lst_indexmatch_cipv5id=A304)*(lst_indexmatch_csf_subcatid=F304),0)))</f>
        <v>Cybersecurity Related</v>
      </c>
      <c r="I304" s="152">
        <f t="array" ref="I304">INDEX(lst_indexmatch_csf_impl_levels,MATCH(1,(B304=lst_indexmatch_cipv5id)*(F304=lst_indexmatch_csf_subcatid),0))</f>
        <v>1</v>
      </c>
      <c r="J304" s="106" t="str">
        <f t="shared" ref="J304:J309" si="47">VLOOKUP(I304,tbl_implementation_tier_description,2)</f>
        <v>Partial</v>
      </c>
    </row>
    <row r="305" spans="1:10" ht="28.8">
      <c r="A305" s="188"/>
      <c r="B305" s="115" t="s">
        <v>337</v>
      </c>
      <c r="C305" s="187"/>
      <c r="D305" s="191"/>
      <c r="E305" s="186"/>
      <c r="F305" s="120" t="s">
        <v>11</v>
      </c>
      <c r="G305" s="105" t="str">
        <f t="shared" si="46"/>
        <v xml:space="preserve">The organization’s place in critical infrastructure and its industry sector is identified and communicated </v>
      </c>
      <c r="H305" s="151" t="str">
        <f t="array" ref="H305">_xlfn.SINGLE(INDEX(lst_indexmatch_csfid_cipid_relationship,MATCH(1,(lst_indexmatch_cipv5id=A304)*(lst_indexmatch_csf_subcatid=F305),0)))</f>
        <v>Cybersecurity Related</v>
      </c>
      <c r="I305" s="152">
        <f t="array" ref="I305">INDEX(lst_indexmatch_csf_impl_levels,MATCH(1,(B305=lst_indexmatch_cipv5id)*(F305=lst_indexmatch_csf_subcatid),0))</f>
        <v>1</v>
      </c>
      <c r="J305" s="106" t="str">
        <f t="shared" si="47"/>
        <v>Partial</v>
      </c>
    </row>
    <row r="306" spans="1:10">
      <c r="A306" s="188"/>
      <c r="B306" s="115" t="s">
        <v>337</v>
      </c>
      <c r="C306" s="187"/>
      <c r="D306" s="191"/>
      <c r="E306" s="186"/>
      <c r="F306" s="120" t="s">
        <v>19</v>
      </c>
      <c r="G306" s="105" t="str">
        <f t="shared" si="46"/>
        <v>Threats, vulnerabilities, likelihoods, and impacts are used to determine risk</v>
      </c>
      <c r="H306" s="151" t="str">
        <f t="array" ref="H306">_xlfn.SINGLE(INDEX(lst_indexmatch_csfid_cipid_relationship,MATCH(1,(lst_indexmatch_cipv5id=A304)*(lst_indexmatch_csf_subcatid=F306),0)))</f>
        <v>Cybersecurity Related</v>
      </c>
      <c r="I306" s="152">
        <f t="array" ref="I306">INDEX(lst_indexmatch_csf_impl_levels,MATCH(1,(B306=lst_indexmatch_cipv5id)*(F306=lst_indexmatch_csf_subcatid),0))</f>
        <v>1</v>
      </c>
      <c r="J306" s="106" t="str">
        <f t="shared" si="47"/>
        <v>Partial</v>
      </c>
    </row>
    <row r="307" spans="1:10" ht="28.8">
      <c r="A307" s="188"/>
      <c r="B307" s="115" t="s">
        <v>337</v>
      </c>
      <c r="C307" s="187"/>
      <c r="D307" s="191"/>
      <c r="E307" s="186"/>
      <c r="F307" s="120" t="s">
        <v>116</v>
      </c>
      <c r="G307" s="105" t="str">
        <f t="shared" si="46"/>
        <v>Cyber supply chain risk management processes are identified, established, assessed, managed, and agreed to by organizational stakeholders</v>
      </c>
      <c r="H307" s="151" t="str">
        <f t="array" ref="H307">_xlfn.SINGLE(INDEX(lst_indexmatch_csfid_cipid_relationship,MATCH(1,(lst_indexmatch_cipv5id=A304)*(lst_indexmatch_csf_subcatid=F307),0)))</f>
        <v>Cybersecurity Related</v>
      </c>
      <c r="I307" s="152">
        <f t="array" ref="I307">INDEX(lst_indexmatch_csf_impl_levels,MATCH(1,(B307=lst_indexmatch_cipv5id)*(F307=lst_indexmatch_csf_subcatid),0))</f>
        <v>1</v>
      </c>
      <c r="J307" s="106" t="str">
        <f t="shared" si="47"/>
        <v>Partial</v>
      </c>
    </row>
    <row r="308" spans="1:10" ht="43.2">
      <c r="A308" s="188"/>
      <c r="B308" s="115" t="s">
        <v>337</v>
      </c>
      <c r="C308" s="187"/>
      <c r="D308" s="191"/>
      <c r="E308" s="186"/>
      <c r="F308" s="120" t="s">
        <v>118</v>
      </c>
      <c r="G308" s="105" t="str">
        <f t="shared" si="46"/>
        <v xml:space="preserve">Suppliers and third party partners of information systems, components, and services are identified, prioritized, and assessed using a cyber supply chain risk assessment process  </v>
      </c>
      <c r="H308" s="151" t="str">
        <f t="array" ref="H308">_xlfn.SINGLE(INDEX(lst_indexmatch_csfid_cipid_relationship,MATCH(1,(lst_indexmatch_cipv5id=A304)*(lst_indexmatch_csf_subcatid=F308),0)))</f>
        <v>Cybersecurity Related</v>
      </c>
      <c r="I308" s="152">
        <f t="array" ref="I308">INDEX(lst_indexmatch_csf_impl_levels,MATCH(1,(B308=lst_indexmatch_cipv5id)*(F308=lst_indexmatch_csf_subcatid),0))</f>
        <v>1</v>
      </c>
      <c r="J308" s="106" t="str">
        <f t="shared" si="47"/>
        <v>Partial</v>
      </c>
    </row>
    <row r="309" spans="1:10" ht="43.2">
      <c r="A309" s="188"/>
      <c r="B309" s="115" t="s">
        <v>337</v>
      </c>
      <c r="C309" s="187"/>
      <c r="D309" s="192"/>
      <c r="E309" s="186"/>
      <c r="F309" s="120" t="s">
        <v>120</v>
      </c>
      <c r="G309" s="105" t="str">
        <f t="shared" si="46"/>
        <v xml:space="preserve">Contracts with suppliers and third-party partners are used to implement appropriate measures designed to meet the objectives of an organization’s cybersecurity program and Cyber Supply Chain Risk Management Plan. </v>
      </c>
      <c r="H309" s="151" t="str">
        <f t="array" ref="H309">_xlfn.SINGLE(INDEX(lst_indexmatch_csfid_cipid_relationship,MATCH(1,(lst_indexmatch_cipv5id=A304)*(lst_indexmatch_csf_subcatid=F309),0)))</f>
        <v>Cybersecurity Related</v>
      </c>
      <c r="I309" s="152">
        <f t="array" ref="I309">INDEX(lst_indexmatch_csf_impl_levels,MATCH(1,(B309=lst_indexmatch_cipv5id)*(F309=lst_indexmatch_csf_subcatid),0))</f>
        <v>1</v>
      </c>
      <c r="J309" s="106" t="str">
        <f t="shared" si="47"/>
        <v>Partial</v>
      </c>
    </row>
    <row r="310" spans="1:10">
      <c r="A310" s="108"/>
      <c r="B310" s="109"/>
      <c r="C310" s="108"/>
      <c r="D310" s="108"/>
      <c r="E310" s="108"/>
      <c r="F310" s="108"/>
      <c r="G310" s="111"/>
      <c r="H310" s="149"/>
      <c r="I310" s="155"/>
      <c r="J310" s="112"/>
    </row>
    <row r="311" spans="1:10" ht="251.25" customHeight="1">
      <c r="A311" s="120" t="s">
        <v>346</v>
      </c>
      <c r="B311" s="121" t="s">
        <v>346</v>
      </c>
      <c r="C311" s="105" t="str">
        <f>VLOOKUP(A311,tbl_cip_requirements,2)</f>
        <v xml:space="preserve">Purpose: To identify and protect Transmission stations and Transmission substations, and their associated primary control centers, that if rendered inoperable or damaged as a result of a physical attack could result in instability, uncontrolled separation, or Cascading within an Interconnection.
Requirement 5:
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(See Sub-Requirements 5.1 through 5.4)
</v>
      </c>
      <c r="D311" s="159" t="str">
        <f>VLOOKUP(A311,tbl_cip_requirements,3)</f>
        <v>HIGH</v>
      </c>
      <c r="E311" s="150">
        <f>AVERAGE(I311)</f>
        <v>1</v>
      </c>
      <c r="F311" s="120" t="s">
        <v>192</v>
      </c>
      <c r="G311" s="105" t="str">
        <f>INDEX(lst_csf_subcategory_descriptions,MATCH(F311,dv_csf_subcategory_id,0),0)</f>
        <v>The physical environment is monitored to detect potential cybersecurity events</v>
      </c>
      <c r="H311" s="151" t="str">
        <f t="array" ref="H311">_xlfn.SINGLE(INDEX(lst_indexmatch_csfid_cipid_relationship,MATCH(1,(lst_indexmatch_cipv5id=A311)*(lst_indexmatch_csf_subcatid=F311),0)))</f>
        <v>Cybersecurity Related</v>
      </c>
      <c r="I311" s="152">
        <f t="array" ref="I311">INDEX(lst_indexmatch_csf_impl_levels,MATCH(1,(B311=lst_indexmatch_cipv5id)*(F311=lst_indexmatch_csf_subcatid),0))</f>
        <v>1</v>
      </c>
      <c r="J311" s="106" t="str">
        <f>VLOOKUP(I311,tbl_implementation_tier_description,2)</f>
        <v>Partial</v>
      </c>
    </row>
    <row r="312" spans="1:10">
      <c r="A312" s="108"/>
      <c r="B312" s="109"/>
      <c r="C312" s="108"/>
      <c r="D312" s="108"/>
      <c r="E312" s="108"/>
      <c r="F312" s="108"/>
      <c r="G312" s="111"/>
      <c r="H312" s="149"/>
      <c r="I312" s="155"/>
      <c r="J312" s="112"/>
    </row>
    <row r="313" spans="1:10"/>
    <row r="314" spans="1:10"/>
    <row r="315" spans="1:10"/>
  </sheetData>
  <sheetProtection selectLockedCells="1" sort="0" autoFilter="0"/>
  <autoFilter ref="A1:J312"/>
  <mergeCells count="144">
    <mergeCell ref="E304:E309"/>
    <mergeCell ref="C304:C309"/>
    <mergeCell ref="A304:A309"/>
    <mergeCell ref="E279:E295"/>
    <mergeCell ref="C279:C295"/>
    <mergeCell ref="A279:A295"/>
    <mergeCell ref="E297:E302"/>
    <mergeCell ref="C297:C302"/>
    <mergeCell ref="A297:A302"/>
    <mergeCell ref="D279:D295"/>
    <mergeCell ref="D297:D302"/>
    <mergeCell ref="D304:D309"/>
    <mergeCell ref="E266:E270"/>
    <mergeCell ref="C266:C270"/>
    <mergeCell ref="A266:A270"/>
    <mergeCell ref="E272:E275"/>
    <mergeCell ref="C272:C275"/>
    <mergeCell ref="A272:A275"/>
    <mergeCell ref="E251:E257"/>
    <mergeCell ref="C251:C257"/>
    <mergeCell ref="A251:A257"/>
    <mergeCell ref="E259:E264"/>
    <mergeCell ref="C259:C264"/>
    <mergeCell ref="A259:A264"/>
    <mergeCell ref="D251:D257"/>
    <mergeCell ref="D259:D264"/>
    <mergeCell ref="D266:D270"/>
    <mergeCell ref="D272:D275"/>
    <mergeCell ref="A2:A8"/>
    <mergeCell ref="C2:C8"/>
    <mergeCell ref="A10:A14"/>
    <mergeCell ref="C10:C14"/>
    <mergeCell ref="E2:E8"/>
    <mergeCell ref="E10:E14"/>
    <mergeCell ref="A16:A17"/>
    <mergeCell ref="C16:C17"/>
    <mergeCell ref="E16:E17"/>
    <mergeCell ref="D2:D8"/>
    <mergeCell ref="D10:D14"/>
    <mergeCell ref="D16:D17"/>
    <mergeCell ref="A19:A51"/>
    <mergeCell ref="C19:C51"/>
    <mergeCell ref="E19:E51"/>
    <mergeCell ref="C53:C56"/>
    <mergeCell ref="A53:A56"/>
    <mergeCell ref="E53:E56"/>
    <mergeCell ref="C58:C61"/>
    <mergeCell ref="A58:A61"/>
    <mergeCell ref="E58:E61"/>
    <mergeCell ref="D19:D51"/>
    <mergeCell ref="D53:D56"/>
    <mergeCell ref="D58:D61"/>
    <mergeCell ref="E63:E67"/>
    <mergeCell ref="C63:C67"/>
    <mergeCell ref="A63:A67"/>
    <mergeCell ref="E69:E77"/>
    <mergeCell ref="C69:C77"/>
    <mergeCell ref="A69:A77"/>
    <mergeCell ref="E79:E80"/>
    <mergeCell ref="C79:C80"/>
    <mergeCell ref="A79:A80"/>
    <mergeCell ref="D63:D67"/>
    <mergeCell ref="D69:D77"/>
    <mergeCell ref="D79:D80"/>
    <mergeCell ref="E82:E90"/>
    <mergeCell ref="C82:C90"/>
    <mergeCell ref="A82:A90"/>
    <mergeCell ref="E92:E99"/>
    <mergeCell ref="C92:C99"/>
    <mergeCell ref="A92:A99"/>
    <mergeCell ref="E101:E112"/>
    <mergeCell ref="C101:C112"/>
    <mergeCell ref="A101:A112"/>
    <mergeCell ref="D82:D90"/>
    <mergeCell ref="D92:D99"/>
    <mergeCell ref="D101:D112"/>
    <mergeCell ref="E114:E122"/>
    <mergeCell ref="C114:C122"/>
    <mergeCell ref="A114:A122"/>
    <mergeCell ref="E124:E130"/>
    <mergeCell ref="C124:C130"/>
    <mergeCell ref="A124:A130"/>
    <mergeCell ref="E132:E135"/>
    <mergeCell ref="C132:C135"/>
    <mergeCell ref="A132:A135"/>
    <mergeCell ref="D114:D122"/>
    <mergeCell ref="D124:D130"/>
    <mergeCell ref="D132:D135"/>
    <mergeCell ref="E137:E139"/>
    <mergeCell ref="C137:C139"/>
    <mergeCell ref="A137:A139"/>
    <mergeCell ref="E141:E143"/>
    <mergeCell ref="C141:C143"/>
    <mergeCell ref="A141:A143"/>
    <mergeCell ref="E145:E152"/>
    <mergeCell ref="C145:C152"/>
    <mergeCell ref="A145:A152"/>
    <mergeCell ref="D137:D139"/>
    <mergeCell ref="D141:D143"/>
    <mergeCell ref="D145:D152"/>
    <mergeCell ref="E154:E159"/>
    <mergeCell ref="C154:C159"/>
    <mergeCell ref="A154:A159"/>
    <mergeCell ref="E161:E171"/>
    <mergeCell ref="C161:C171"/>
    <mergeCell ref="A161:A171"/>
    <mergeCell ref="E173:E180"/>
    <mergeCell ref="C173:C180"/>
    <mergeCell ref="A173:A180"/>
    <mergeCell ref="D154:D159"/>
    <mergeCell ref="D161:D171"/>
    <mergeCell ref="D173:D180"/>
    <mergeCell ref="E182:E200"/>
    <mergeCell ref="C182:C200"/>
    <mergeCell ref="A182:A200"/>
    <mergeCell ref="E202:E210"/>
    <mergeCell ref="C202:C210"/>
    <mergeCell ref="A202:A210"/>
    <mergeCell ref="E212:E218"/>
    <mergeCell ref="C212:C218"/>
    <mergeCell ref="A212:A218"/>
    <mergeCell ref="D182:D200"/>
    <mergeCell ref="D202:D210"/>
    <mergeCell ref="D212:D218"/>
    <mergeCell ref="E220:E225"/>
    <mergeCell ref="C220:C225"/>
    <mergeCell ref="A220:A225"/>
    <mergeCell ref="E227:E229"/>
    <mergeCell ref="C227:C229"/>
    <mergeCell ref="A227:A229"/>
    <mergeCell ref="E247:E249"/>
    <mergeCell ref="C247:C249"/>
    <mergeCell ref="A247:A249"/>
    <mergeCell ref="E231:E236"/>
    <mergeCell ref="C231:C236"/>
    <mergeCell ref="A231:A236"/>
    <mergeCell ref="E238:E245"/>
    <mergeCell ref="C238:C245"/>
    <mergeCell ref="A238:A245"/>
    <mergeCell ref="D220:D225"/>
    <mergeCell ref="D227:D229"/>
    <mergeCell ref="D231:D236"/>
    <mergeCell ref="D238:D245"/>
    <mergeCell ref="D247:D249"/>
  </mergeCells>
  <conditionalFormatting sqref="E2:E1048576">
    <cfRule type="cellIs" dxfId="9" priority="152" operator="greaterThanOrEqual">
      <formula>3.5</formula>
    </cfRule>
    <cfRule type="cellIs" dxfId="8" priority="153" operator="between">
      <formula>2.5</formula>
      <formula>3.5</formula>
    </cfRule>
    <cfRule type="cellIs" dxfId="7" priority="154" operator="between">
      <formula>1.5</formula>
      <formula>2.5</formula>
    </cfRule>
    <cfRule type="cellIs" dxfId="6" priority="155" operator="between">
      <formula>1</formula>
      <formula>1.5</formula>
    </cfRule>
  </conditionalFormatting>
  <conditionalFormatting sqref="J1:J1048576">
    <cfRule type="expression" dxfId="5" priority="156">
      <formula>IF(MATCH($J1,lst_risks,)=4,1,0)</formula>
    </cfRule>
    <cfRule type="expression" dxfId="4" priority="157">
      <formula>IF(MATCH($J1,lst_risks,)=3,1,0)</formula>
    </cfRule>
    <cfRule type="expression" dxfId="3" priority="158">
      <formula>IF(MATCH($J1,lst_risks,)=2,1,0)</formula>
    </cfRule>
    <cfRule type="expression" dxfId="2" priority="159">
      <formula>IF(MATCH($J1,lst_risks,)=1,1,0)</formula>
    </cfRule>
  </conditionalFormatting>
  <pageMargins left="0.7" right="0.7" top="0.75" bottom="0.75" header="0.3" footer="0.3"/>
  <pageSetup orientation="portrait" r:id="rId1"/>
  <ignoredErrors>
    <ignoredError sqref="I31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5"/>
  <sheetViews>
    <sheetView zoomScaleNormal="100" workbookViewId="0">
      <pane ySplit="2" topLeftCell="A8" activePane="bottomLeft" state="frozen"/>
      <selection pane="bottomLeft" activeCell="A2" sqref="A2"/>
    </sheetView>
  </sheetViews>
  <sheetFormatPr defaultColWidth="9" defaultRowHeight="14.4"/>
  <cols>
    <col min="1" max="1" width="15.88671875" style="3" customWidth="1"/>
    <col min="2" max="2" width="59" style="3" customWidth="1"/>
    <col min="3" max="3" width="12.5546875" style="3" customWidth="1"/>
    <col min="4" max="4" width="9.88671875" style="3" bestFit="1" customWidth="1"/>
    <col min="5" max="5" width="43" style="3" customWidth="1"/>
    <col min="6" max="6" width="13.5546875" style="3" bestFit="1" customWidth="1"/>
    <col min="7" max="7" width="57.5546875" style="2" customWidth="1"/>
    <col min="8" max="8" width="18.109375" style="43" bestFit="1" customWidth="1"/>
    <col min="9" max="9" width="16.6640625" style="3" customWidth="1"/>
    <col min="10" max="10" width="19.5546875" style="3" bestFit="1" customWidth="1"/>
    <col min="11" max="12" width="9" style="3"/>
    <col min="13" max="13" width="22.88671875" style="3" customWidth="1"/>
    <col min="14" max="16384" width="9" style="3"/>
  </cols>
  <sheetData>
    <row r="1" spans="1:10" ht="17.399999999999999" thickBot="1">
      <c r="A1" s="31"/>
      <c r="B1" s="32" t="s">
        <v>367</v>
      </c>
      <c r="C1" s="33" t="s">
        <v>78</v>
      </c>
      <c r="D1" s="33" t="s">
        <v>373</v>
      </c>
      <c r="E1" s="33" t="s">
        <v>63</v>
      </c>
      <c r="F1" s="1" t="s">
        <v>73</v>
      </c>
      <c r="G1" s="1" t="s">
        <v>77</v>
      </c>
      <c r="H1" s="162" t="s">
        <v>832</v>
      </c>
      <c r="I1" s="49" t="s">
        <v>71</v>
      </c>
      <c r="J1" s="49" t="s">
        <v>72</v>
      </c>
    </row>
    <row r="2" spans="1:10" ht="36">
      <c r="A2" s="39" t="s">
        <v>61</v>
      </c>
      <c r="B2" s="34" t="s">
        <v>62</v>
      </c>
      <c r="C2" s="35" t="s">
        <v>81</v>
      </c>
      <c r="D2" s="35" t="s">
        <v>374</v>
      </c>
      <c r="E2" s="35" t="s">
        <v>74</v>
      </c>
      <c r="F2" s="35" t="s">
        <v>372</v>
      </c>
      <c r="G2" s="35" t="s">
        <v>55</v>
      </c>
      <c r="H2" s="163" t="s">
        <v>833</v>
      </c>
      <c r="I2" s="50" t="s">
        <v>394</v>
      </c>
      <c r="J2" s="50" t="s">
        <v>391</v>
      </c>
    </row>
    <row r="3" spans="1:10" ht="158.4">
      <c r="A3" s="40" t="s">
        <v>59</v>
      </c>
      <c r="B3" s="122" t="str">
        <f t="shared" ref="B3:B79" si="0">VLOOKUP(A3,tbl_cip_requirements,2)</f>
        <v xml:space="preserve">Purpose: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
Requirement 1:
Each Responsible Entity shall implement a process that considers each of the following assets for purposes of parts 1.1 through 1.3:
</v>
      </c>
      <c r="C3" s="123" t="s">
        <v>0</v>
      </c>
      <c r="D3" s="40" t="s">
        <v>80</v>
      </c>
      <c r="E3" s="122" t="str">
        <f t="shared" ref="E3:E79" si="1">VLOOKUP(D3,tbl_csf_category_descriptions,2,FALSE)</f>
        <v>Asset Management (ID.AM): The data, personnel, devices, systems, and facilities that enable the organization to achieve business purposes are identified and managed consistent with their relative importance to business objectives and the organization’s risk strategy.</v>
      </c>
      <c r="F3" s="124" t="s">
        <v>4</v>
      </c>
      <c r="G3" s="125" t="str">
        <f t="shared" ref="G3:G79" si="2">VLOOKUP(F3,tbl_csf_subcategories_descriptions,2,FALSE)</f>
        <v>Physical devices and systems within the organization are inventoried</v>
      </c>
      <c r="H3" s="174" t="s">
        <v>830</v>
      </c>
      <c r="I3" s="153">
        <v>2</v>
      </c>
      <c r="J3" s="40" t="str">
        <f t="shared" ref="J3:J59" si="3">VLOOKUP(I3,tbl_implementation_tier_description,2)</f>
        <v>Risk Informed</v>
      </c>
    </row>
    <row r="4" spans="1:10" ht="158.4">
      <c r="A4" s="40" t="s">
        <v>59</v>
      </c>
      <c r="B4" s="122" t="str">
        <f t="shared" si="0"/>
        <v xml:space="preserve">Purpose: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
Requirement 1:
Each Responsible Entity shall implement a process that considers each of the following assets for purposes of parts 1.1 through 1.3:
</v>
      </c>
      <c r="C4" s="123" t="s">
        <v>0</v>
      </c>
      <c r="D4" s="40" t="s">
        <v>80</v>
      </c>
      <c r="E4" s="122" t="str">
        <f t="shared" si="1"/>
        <v>Asset Management (ID.AM): The data, personnel, devices, systems, and facilities that enable the organization to achieve business purposes are identified and managed consistent with their relative importance to business objectives and the organization’s risk strategy.</v>
      </c>
      <c r="F4" s="124" t="s">
        <v>5</v>
      </c>
      <c r="G4" s="125" t="str">
        <f t="shared" si="2"/>
        <v>Software platforms and applications within the organization are inventoried</v>
      </c>
      <c r="H4" s="174" t="s">
        <v>830</v>
      </c>
      <c r="I4" s="153">
        <v>3</v>
      </c>
      <c r="J4" s="40" t="str">
        <f t="shared" si="3"/>
        <v>Repeatable</v>
      </c>
    </row>
    <row r="5" spans="1:10" ht="158.4">
      <c r="A5" s="40" t="s">
        <v>59</v>
      </c>
      <c r="B5" s="122" t="str">
        <f t="shared" si="0"/>
        <v xml:space="preserve">Purpose: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
Requirement 1:
Each Responsible Entity shall implement a process that considers each of the following assets for purposes of parts 1.1 through 1.3:
</v>
      </c>
      <c r="C5" s="123" t="s">
        <v>0</v>
      </c>
      <c r="D5" s="40" t="s">
        <v>80</v>
      </c>
      <c r="E5" s="122" t="str">
        <f t="shared" si="1"/>
        <v>Asset Management (ID.AM): The data, personnel, devices, systems, and facilities that enable the organization to achieve business purposes are identified and managed consistent with their relative importance to business objectives and the organization’s risk strategy.</v>
      </c>
      <c r="F5" s="124" t="s">
        <v>6</v>
      </c>
      <c r="G5" s="125" t="str">
        <f t="shared" si="2"/>
        <v>Organizational communication and data flows are mapped</v>
      </c>
      <c r="H5" s="174" t="s">
        <v>830</v>
      </c>
      <c r="I5" s="153">
        <v>4</v>
      </c>
      <c r="J5" s="40" t="str">
        <f t="shared" si="3"/>
        <v>Adaptive</v>
      </c>
    </row>
    <row r="6" spans="1:10" ht="158.4">
      <c r="A6" s="40" t="s">
        <v>59</v>
      </c>
      <c r="B6" s="122" t="str">
        <f t="shared" si="0"/>
        <v xml:space="preserve">Purpose: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
Requirement 1:
Each Responsible Entity shall implement a process that considers each of the following assets for purposes of parts 1.1 through 1.3:
</v>
      </c>
      <c r="C6" s="123" t="s">
        <v>0</v>
      </c>
      <c r="D6" s="40" t="s">
        <v>80</v>
      </c>
      <c r="E6" s="122" t="str">
        <f t="shared" si="1"/>
        <v>Asset Management (ID.AM): The data, personnel, devices, systems, and facilities that enable the organization to achieve business purposes are identified and managed consistent with their relative importance to business objectives and the organization’s risk strategy.</v>
      </c>
      <c r="F6" s="124" t="s">
        <v>7</v>
      </c>
      <c r="G6" s="125" t="str">
        <f t="shared" si="2"/>
        <v>External information systems are catalogued</v>
      </c>
      <c r="H6" s="174" t="s">
        <v>831</v>
      </c>
      <c r="I6" s="153">
        <v>2</v>
      </c>
      <c r="J6" s="40" t="str">
        <f t="shared" si="3"/>
        <v>Risk Informed</v>
      </c>
    </row>
    <row r="7" spans="1:10" ht="158.4">
      <c r="A7" s="40" t="s">
        <v>59</v>
      </c>
      <c r="B7" s="122" t="str">
        <f t="shared" si="0"/>
        <v xml:space="preserve">Purpose: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
Requirement 1:
Each Responsible Entity shall implement a process that considers each of the following assets for purposes of parts 1.1 through 1.3:
</v>
      </c>
      <c r="C7" s="123" t="s">
        <v>0</v>
      </c>
      <c r="D7" s="40" t="s">
        <v>80</v>
      </c>
      <c r="E7" s="122" t="str">
        <f t="shared" si="1"/>
        <v>Asset Management (ID.AM): The data, personnel, devices, systems, and facilities that enable the organization to achieve business purposes are identified and managed consistent with their relative importance to business objectives and the organization’s risk strategy.</v>
      </c>
      <c r="F7" s="124" t="s">
        <v>8</v>
      </c>
      <c r="G7" s="125" t="str">
        <f t="shared" si="2"/>
        <v xml:space="preserve">Resources (e.g., hardware, devices, data, and software) are prioritized based on their classification, criticality, and business value </v>
      </c>
      <c r="H7" s="174" t="s">
        <v>830</v>
      </c>
      <c r="I7" s="153">
        <v>2</v>
      </c>
      <c r="J7" s="40" t="str">
        <f t="shared" si="3"/>
        <v>Risk Informed</v>
      </c>
    </row>
    <row r="8" spans="1:10" ht="158.4">
      <c r="A8" s="40" t="s">
        <v>59</v>
      </c>
      <c r="B8" s="122" t="str">
        <f t="shared" si="0"/>
        <v xml:space="preserve">Purpose: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
Requirement 1:
Each Responsible Entity shall implement a process that considers each of the following assets for purposes of parts 1.1 through 1.3:
</v>
      </c>
      <c r="C8" s="123" t="s">
        <v>0</v>
      </c>
      <c r="D8" s="40" t="s">
        <v>260</v>
      </c>
      <c r="E8" s="122" t="str">
        <f t="shared" si="1"/>
        <v>Business Environment (ID.BE): The organization’s mission, objectives, stakeholders, and activities are understood and prioritized; this information is used to inform cybersecurity roles, responsibilities, and risk management decisions.</v>
      </c>
      <c r="F8" s="124" t="s">
        <v>13</v>
      </c>
      <c r="G8" s="125" t="str">
        <f t="shared" si="2"/>
        <v>Dependencies and critical functions for delivery of critical services are established</v>
      </c>
      <c r="H8" s="174" t="s">
        <v>830</v>
      </c>
      <c r="I8" s="153">
        <v>1</v>
      </c>
      <c r="J8" s="40" t="str">
        <f t="shared" si="3"/>
        <v>Partial</v>
      </c>
    </row>
    <row r="9" spans="1:10" ht="158.4">
      <c r="A9" s="40" t="s">
        <v>59</v>
      </c>
      <c r="B9" s="122" t="str">
        <f t="shared" si="0"/>
        <v xml:space="preserve">Purpose: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
Requirement 1:
Each Responsible Entity shall implement a process that considers each of the following assets for purposes of parts 1.1 through 1.3:
</v>
      </c>
      <c r="C9" s="123" t="s">
        <v>0</v>
      </c>
      <c r="D9" s="40" t="s">
        <v>261</v>
      </c>
      <c r="E9" s="122" t="str">
        <f t="shared" si="1"/>
        <v>Risk Assessment (ID.RA): The organization understands the cybersecurity risk to organizational operations (including mission, functions, image, or reputation), organizational assets, and individuals.</v>
      </c>
      <c r="F9" s="124" t="s">
        <v>18</v>
      </c>
      <c r="G9" s="125" t="str">
        <f t="shared" si="2"/>
        <v>Potential business impacts and likelihoods are identified</v>
      </c>
      <c r="H9" s="174" t="s">
        <v>831</v>
      </c>
      <c r="I9" s="153">
        <v>1</v>
      </c>
      <c r="J9" s="40" t="str">
        <f t="shared" si="3"/>
        <v>Partial</v>
      </c>
    </row>
    <row r="10" spans="1:10" ht="145.19999999999999">
      <c r="A10" s="40" t="s">
        <v>60</v>
      </c>
      <c r="B10" s="122" t="str">
        <f t="shared" si="0"/>
        <v xml:space="preserve">Purpose: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
Requirement 2:
The Responsible Entity shall: (See Sub-Requirements 2.1 and 2.2)
</v>
      </c>
      <c r="C10" s="123" t="s">
        <v>0</v>
      </c>
      <c r="D10" s="40" t="s">
        <v>80</v>
      </c>
      <c r="E10" s="122" t="str">
        <f t="shared" si="1"/>
        <v>Asset Management (ID.AM): The data, personnel, devices, systems, and facilities that enable the organization to achieve business purposes are identified and managed consistent with their relative importance to business objectives and the organization’s risk strategy.</v>
      </c>
      <c r="F10" s="124" t="s">
        <v>4</v>
      </c>
      <c r="G10" s="125" t="str">
        <f t="shared" si="2"/>
        <v>Physical devices and systems within the organization are inventoried</v>
      </c>
      <c r="H10" s="174" t="s">
        <v>830</v>
      </c>
      <c r="I10" s="153">
        <v>1</v>
      </c>
      <c r="J10" s="40" t="str">
        <f t="shared" si="3"/>
        <v>Partial</v>
      </c>
    </row>
    <row r="11" spans="1:10" ht="145.19999999999999">
      <c r="A11" s="40" t="s">
        <v>60</v>
      </c>
      <c r="B11" s="122" t="str">
        <f t="shared" si="0"/>
        <v xml:space="preserve">Purpose: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
Requirement 2:
The Responsible Entity shall: (See Sub-Requirements 2.1 and 2.2)
</v>
      </c>
      <c r="C11" s="123" t="s">
        <v>0</v>
      </c>
      <c r="D11" s="40" t="s">
        <v>80</v>
      </c>
      <c r="E11" s="122" t="str">
        <f t="shared" si="1"/>
        <v>Asset Management (ID.AM): The data, personnel, devices, systems, and facilities that enable the organization to achieve business purposes are identified and managed consistent with their relative importance to business objectives and the organization’s risk strategy.</v>
      </c>
      <c r="F11" s="124" t="s">
        <v>5</v>
      </c>
      <c r="G11" s="125" t="str">
        <f t="shared" si="2"/>
        <v>Software platforms and applications within the organization are inventoried</v>
      </c>
      <c r="H11" s="174" t="s">
        <v>830</v>
      </c>
      <c r="I11" s="153">
        <v>1</v>
      </c>
      <c r="J11" s="40" t="str">
        <f t="shared" si="3"/>
        <v>Partial</v>
      </c>
    </row>
    <row r="12" spans="1:10" ht="145.19999999999999">
      <c r="A12" s="40" t="s">
        <v>60</v>
      </c>
      <c r="B12" s="122" t="str">
        <f t="shared" si="0"/>
        <v xml:space="preserve">Purpose: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
Requirement 2:
The Responsible Entity shall: (See Sub-Requirements 2.1 and 2.2)
</v>
      </c>
      <c r="C12" s="123" t="s">
        <v>0</v>
      </c>
      <c r="D12" s="40" t="s">
        <v>80</v>
      </c>
      <c r="E12" s="122" t="str">
        <f t="shared" si="1"/>
        <v>Asset Management (ID.AM): The data, personnel, devices, systems, and facilities that enable the organization to achieve business purposes are identified and managed consistent with their relative importance to business objectives and the organization’s risk strategy.</v>
      </c>
      <c r="F12" s="124" t="s">
        <v>7</v>
      </c>
      <c r="G12" s="125" t="str">
        <f t="shared" si="2"/>
        <v>External information systems are catalogued</v>
      </c>
      <c r="H12" s="174" t="s">
        <v>831</v>
      </c>
      <c r="I12" s="153">
        <v>1</v>
      </c>
      <c r="J12" s="40" t="str">
        <f t="shared" si="3"/>
        <v>Partial</v>
      </c>
    </row>
    <row r="13" spans="1:10" ht="145.19999999999999">
      <c r="A13" s="40" t="s">
        <v>60</v>
      </c>
      <c r="B13" s="122" t="str">
        <f t="shared" si="0"/>
        <v xml:space="preserve">Purpose: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
Requirement 2:
The Responsible Entity shall: (See Sub-Requirements 2.1 and 2.2)
</v>
      </c>
      <c r="C13" s="123" t="s">
        <v>0</v>
      </c>
      <c r="D13" s="40" t="s">
        <v>260</v>
      </c>
      <c r="E13" s="122" t="str">
        <f t="shared" si="1"/>
        <v>Business Environment (ID.BE): The organization’s mission, objectives, stakeholders, and activities are understood and prioritized; this information is used to inform cybersecurity roles, responsibilities, and risk management decisions.</v>
      </c>
      <c r="F13" s="124" t="s">
        <v>13</v>
      </c>
      <c r="G13" s="125" t="str">
        <f t="shared" si="2"/>
        <v>Dependencies and critical functions for delivery of critical services are established</v>
      </c>
      <c r="H13" s="174" t="s">
        <v>830</v>
      </c>
      <c r="I13" s="153">
        <v>1</v>
      </c>
      <c r="J13" s="40" t="str">
        <f t="shared" si="3"/>
        <v>Partial</v>
      </c>
    </row>
    <row r="14" spans="1:10" ht="145.19999999999999">
      <c r="A14" s="40" t="s">
        <v>60</v>
      </c>
      <c r="B14" s="122" t="str">
        <f t="shared" si="0"/>
        <v xml:space="preserve">Purpose: To identify and categorize BES Cyber Systems and their associated BES Cyber Assets for the application of cyber security requirements commensurate with the adverse impact that loss, compromise, or misuse of those BES Cyber Systems could have on the reliable operation of the BES. Identification and categorization of BES Cyber Systems support appropriate protection against compromises that could lead to misoperation or instability in the BES.
Requirement 2:
The Responsible Entity shall: (See Sub-Requirements 2.1 and 2.2)
</v>
      </c>
      <c r="C14" s="123" t="s">
        <v>0</v>
      </c>
      <c r="D14" s="40" t="s">
        <v>261</v>
      </c>
      <c r="E14" s="122" t="str">
        <f t="shared" si="1"/>
        <v>Risk Assessment (ID.RA): The organization understands the cybersecurity risk to organizational operations (including mission, functions, image, or reputation), organizational assets, and individuals.</v>
      </c>
      <c r="F14" s="124" t="s">
        <v>18</v>
      </c>
      <c r="G14" s="125" t="str">
        <f t="shared" si="2"/>
        <v>Potential business impacts and likelihoods are identified</v>
      </c>
      <c r="H14" s="174" t="s">
        <v>831</v>
      </c>
      <c r="I14" s="153">
        <v>1</v>
      </c>
      <c r="J14" s="40" t="str">
        <f t="shared" si="3"/>
        <v>Partial</v>
      </c>
    </row>
    <row r="15" spans="1:10" ht="129" customHeight="1">
      <c r="A15" s="40" t="s">
        <v>266</v>
      </c>
      <c r="B15"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1:
Each Responsible Entity shall review and obtain CIP Senior Manager approval at least once every 15 calendar months for one or more documented cyber security policies that collectively address the following topics: (See Sub-Requirements 1.1 and 1.2)
</v>
      </c>
      <c r="C15" s="123" t="s">
        <v>0</v>
      </c>
      <c r="D15" s="40" t="s">
        <v>263</v>
      </c>
      <c r="E15" s="122" t="str">
        <f t="shared" si="1"/>
        <v>Governance (ID.GV): The policies, procedures, and processes to manage and monitor the organization’s regulatory, legal, risk, environmental, and operational requirements are understood and inform the management of cybersecurity risk.</v>
      </c>
      <c r="F15" s="124" t="s">
        <v>97</v>
      </c>
      <c r="G15" s="125" t="str">
        <f t="shared" si="2"/>
        <v>Organizational information security policy is established and communicated</v>
      </c>
      <c r="H15" s="174" t="s">
        <v>830</v>
      </c>
      <c r="I15" s="153">
        <v>4</v>
      </c>
      <c r="J15" s="40" t="str">
        <f t="shared" si="3"/>
        <v>Adaptive</v>
      </c>
    </row>
    <row r="16" spans="1:10" ht="129.75" customHeight="1">
      <c r="A16" s="40" t="s">
        <v>266</v>
      </c>
      <c r="B16"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1:
Each Responsible Entity shall review and obtain CIP Senior Manager approval at least once every 15 calendar months for one or more documented cyber security policies that collectively address the following topics: (See Sub-Requirements 1.1 and 1.2)
</v>
      </c>
      <c r="C16" s="126" t="s">
        <v>1</v>
      </c>
      <c r="D16" s="40" t="s">
        <v>353</v>
      </c>
      <c r="E16" s="122" t="str">
        <f t="shared" si="1"/>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v>
      </c>
      <c r="F16" s="124" t="s">
        <v>38</v>
      </c>
      <c r="G16" s="125" t="str">
        <f t="shared" si="2"/>
        <v>Policy and regulations regarding the physical operating environment for organizational assets are met</v>
      </c>
      <c r="H16" s="174" t="s">
        <v>830</v>
      </c>
      <c r="I16" s="153">
        <v>1</v>
      </c>
      <c r="J16" s="40" t="str">
        <f t="shared" si="3"/>
        <v>Partial</v>
      </c>
    </row>
    <row r="17" spans="1:10" ht="158.4">
      <c r="A17" s="40" t="s">
        <v>267</v>
      </c>
      <c r="B17"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17" s="127" t="s">
        <v>178</v>
      </c>
      <c r="D17" s="40" t="s">
        <v>356</v>
      </c>
      <c r="E17" s="122" t="str">
        <f t="shared" si="1"/>
        <v>Anomalies and Events (DE.AE): Anomalous activity is detected in a timely manner and the potential impact of events is understood.</v>
      </c>
      <c r="F17" s="124" t="s">
        <v>182</v>
      </c>
      <c r="G17" s="125" t="str">
        <f t="shared" si="2"/>
        <v>Detected events are analyzed to understand attack targets and methods</v>
      </c>
      <c r="H17" s="174" t="s">
        <v>830</v>
      </c>
      <c r="I17" s="153">
        <v>1</v>
      </c>
      <c r="J17" s="40" t="str">
        <f t="shared" si="3"/>
        <v>Partial</v>
      </c>
    </row>
    <row r="18" spans="1:10" ht="158.4">
      <c r="A18" s="40" t="s">
        <v>267</v>
      </c>
      <c r="B18"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18" s="127" t="s">
        <v>178</v>
      </c>
      <c r="D18" s="40" t="s">
        <v>356</v>
      </c>
      <c r="E18" s="122" t="str">
        <f t="shared" si="1"/>
        <v>Anomalies and Events (DE.AE): Anomalous activity is detected in a timely manner and the potential impact of events is understood.</v>
      </c>
      <c r="F18" s="124" t="s">
        <v>185</v>
      </c>
      <c r="G18" s="125" t="str">
        <f t="shared" si="2"/>
        <v>Impact of events is determined</v>
      </c>
      <c r="H18" s="174" t="s">
        <v>830</v>
      </c>
      <c r="I18" s="153">
        <v>1</v>
      </c>
      <c r="J18" s="40" t="str">
        <f t="shared" si="3"/>
        <v>Partial</v>
      </c>
    </row>
    <row r="19" spans="1:10" ht="158.4">
      <c r="A19" s="40" t="s">
        <v>267</v>
      </c>
      <c r="B19"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19" s="127" t="s">
        <v>178</v>
      </c>
      <c r="D19" s="40" t="s">
        <v>357</v>
      </c>
      <c r="E19" s="122" t="str">
        <f t="shared" si="1"/>
        <v>Security Continuous Monitoring (DE.CM): The information system and assets are monitored at discrete intervals to identify cybersecurity events and verify the effectiveness of protective measures.</v>
      </c>
      <c r="F19" s="124" t="s">
        <v>192</v>
      </c>
      <c r="G19" s="125" t="str">
        <f t="shared" si="2"/>
        <v>The physical environment is monitored to detect potential cybersecurity events</v>
      </c>
      <c r="H19" s="174" t="s">
        <v>830</v>
      </c>
      <c r="I19" s="153">
        <v>1</v>
      </c>
      <c r="J19" s="40" t="str">
        <f t="shared" si="3"/>
        <v>Partial</v>
      </c>
    </row>
    <row r="20" spans="1:10" ht="158.4">
      <c r="A20" s="40" t="s">
        <v>267</v>
      </c>
      <c r="B20"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20" s="127" t="s">
        <v>178</v>
      </c>
      <c r="D20" s="40" t="s">
        <v>357</v>
      </c>
      <c r="E20" s="122" t="str">
        <f t="shared" si="1"/>
        <v>Security Continuous Monitoring (DE.CM): The information system and assets are monitored at discrete intervals to identify cybersecurity events and verify the effectiveness of protective measures.</v>
      </c>
      <c r="F20" s="124" t="s">
        <v>196</v>
      </c>
      <c r="G20" s="125" t="str">
        <f t="shared" si="2"/>
        <v>Malicious code is detected</v>
      </c>
      <c r="H20" s="174" t="s">
        <v>830</v>
      </c>
      <c r="I20" s="153">
        <v>1</v>
      </c>
      <c r="J20" s="40" t="str">
        <f t="shared" si="3"/>
        <v>Partial</v>
      </c>
    </row>
    <row r="21" spans="1:10" ht="158.4">
      <c r="A21" s="40" t="s">
        <v>267</v>
      </c>
      <c r="B21"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21" s="127" t="s">
        <v>178</v>
      </c>
      <c r="D21" s="40" t="s">
        <v>357</v>
      </c>
      <c r="E21" s="122" t="str">
        <f t="shared" si="1"/>
        <v>Security Continuous Monitoring (DE.CM): The information system and assets are monitored at discrete intervals to identify cybersecurity events and verify the effectiveness of protective measures.</v>
      </c>
      <c r="F21" s="124" t="s">
        <v>198</v>
      </c>
      <c r="G21" s="125" t="str">
        <f t="shared" si="2"/>
        <v>Unauthorized mobile code is detected</v>
      </c>
      <c r="H21" s="174" t="s">
        <v>831</v>
      </c>
      <c r="I21" s="153">
        <v>1</v>
      </c>
      <c r="J21" s="40" t="str">
        <f t="shared" si="3"/>
        <v>Partial</v>
      </c>
    </row>
    <row r="22" spans="1:10" ht="158.4">
      <c r="A22" s="40" t="s">
        <v>267</v>
      </c>
      <c r="B22"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22" s="127" t="s">
        <v>178</v>
      </c>
      <c r="D22" s="40" t="s">
        <v>357</v>
      </c>
      <c r="E22" s="122" t="str">
        <f t="shared" si="1"/>
        <v>Security Continuous Monitoring (DE.CM): The information system and assets are monitored at discrete intervals to identify cybersecurity events and verify the effectiveness of protective measures.</v>
      </c>
      <c r="F22" s="124" t="s">
        <v>202</v>
      </c>
      <c r="G22" s="125" t="str">
        <f t="shared" si="2"/>
        <v>Monitoring for unauthorized personnel, connections, devices, and software is performed</v>
      </c>
      <c r="H22" s="174" t="s">
        <v>830</v>
      </c>
      <c r="I22" s="153">
        <v>1</v>
      </c>
      <c r="J22" s="40" t="str">
        <f t="shared" si="3"/>
        <v>Partial</v>
      </c>
    </row>
    <row r="23" spans="1:10" ht="158.4">
      <c r="A23" s="40" t="s">
        <v>267</v>
      </c>
      <c r="B23"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23" s="127" t="s">
        <v>178</v>
      </c>
      <c r="D23" s="40" t="s">
        <v>358</v>
      </c>
      <c r="E23" s="122" t="str">
        <f t="shared" si="1"/>
        <v>Detection Processes (DE.DP): Detection processes and procedures are maintained and tested to ensure timely and adequate awareness of anomalous events.</v>
      </c>
      <c r="F23" s="124" t="s">
        <v>206</v>
      </c>
      <c r="G23" s="125" t="str">
        <f t="shared" si="2"/>
        <v>Roles and responsibilities for detection are well defined to ensure accountability</v>
      </c>
      <c r="H23" s="174" t="s">
        <v>831</v>
      </c>
      <c r="I23" s="153">
        <v>1</v>
      </c>
      <c r="J23" s="40" t="str">
        <f t="shared" si="3"/>
        <v>Partial</v>
      </c>
    </row>
    <row r="24" spans="1:10" ht="158.4">
      <c r="A24" s="40" t="s">
        <v>267</v>
      </c>
      <c r="B24"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24" s="127" t="s">
        <v>178</v>
      </c>
      <c r="D24" s="40" t="s">
        <v>358</v>
      </c>
      <c r="E24" s="122" t="str">
        <f t="shared" si="1"/>
        <v>Detection Processes (DE.DP): Detection processes and procedures are maintained and tested to ensure timely and adequate awareness of anomalous events.</v>
      </c>
      <c r="F24" s="124" t="s">
        <v>209</v>
      </c>
      <c r="G24" s="125" t="str">
        <f t="shared" ref="G24" si="4">VLOOKUP(F24,tbl_csf_subcategories_descriptions,2,FALSE)</f>
        <v>Detection activities comply with all applicable requirements</v>
      </c>
      <c r="H24" s="174" t="s">
        <v>830</v>
      </c>
      <c r="I24" s="153">
        <v>1</v>
      </c>
      <c r="J24" s="40" t="str">
        <f t="shared" ref="J24" si="5">VLOOKUP(I24,tbl_implementation_tier_description,2)</f>
        <v>Partial</v>
      </c>
    </row>
    <row r="25" spans="1:10" ht="158.4">
      <c r="A25" s="40" t="s">
        <v>267</v>
      </c>
      <c r="B25"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25" s="127" t="s">
        <v>178</v>
      </c>
      <c r="D25" s="40" t="s">
        <v>358</v>
      </c>
      <c r="E25" s="122" t="str">
        <f t="shared" si="1"/>
        <v>Detection Processes (DE.DP): Detection processes and procedures are maintained and tested to ensure timely and adequate awareness of anomalous events.</v>
      </c>
      <c r="F25" s="124" t="s">
        <v>211</v>
      </c>
      <c r="G25" s="125" t="str">
        <f t="shared" ref="G25" si="6">VLOOKUP(F25,tbl_csf_subcategories_descriptions,2,FALSE)</f>
        <v>Detection processes are tested</v>
      </c>
      <c r="H25" s="174" t="s">
        <v>830</v>
      </c>
      <c r="I25" s="153">
        <v>1</v>
      </c>
      <c r="J25" s="40" t="str">
        <f t="shared" ref="J25" si="7">VLOOKUP(I25,tbl_implementation_tier_description,2)</f>
        <v>Partial</v>
      </c>
    </row>
    <row r="26" spans="1:10" ht="158.4">
      <c r="A26" s="40" t="s">
        <v>267</v>
      </c>
      <c r="B26"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26" s="127" t="s">
        <v>178</v>
      </c>
      <c r="D26" s="40" t="s">
        <v>358</v>
      </c>
      <c r="E26" s="122" t="str">
        <f t="shared" si="1"/>
        <v>Detection Processes (DE.DP): Detection processes and procedures are maintained and tested to ensure timely and adequate awareness of anomalous events.</v>
      </c>
      <c r="F26" s="124" t="s">
        <v>213</v>
      </c>
      <c r="G26" s="125" t="str">
        <f t="shared" ref="G26" si="8">VLOOKUP(F26,tbl_csf_subcategories_descriptions,2,FALSE)</f>
        <v>Event detection information is communicated</v>
      </c>
      <c r="H26" s="174" t="s">
        <v>830</v>
      </c>
      <c r="I26" s="153">
        <v>1</v>
      </c>
      <c r="J26" s="40" t="str">
        <f t="shared" ref="J26" si="9">VLOOKUP(I26,tbl_implementation_tier_description,2)</f>
        <v>Partial</v>
      </c>
    </row>
    <row r="27" spans="1:10" ht="158.4">
      <c r="A27" s="40" t="s">
        <v>267</v>
      </c>
      <c r="B27"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27" s="127" t="s">
        <v>178</v>
      </c>
      <c r="D27" s="40" t="s">
        <v>358</v>
      </c>
      <c r="E27" s="122" t="str">
        <f t="shared" si="1"/>
        <v>Detection Processes (DE.DP): Detection processes and procedures are maintained and tested to ensure timely and adequate awareness of anomalous events.</v>
      </c>
      <c r="F27" s="124" t="s">
        <v>215</v>
      </c>
      <c r="G27" s="125" t="str">
        <f t="shared" ref="G27" si="10">VLOOKUP(F27,tbl_csf_subcategories_descriptions,2,FALSE)</f>
        <v>Detection processes are continuously improved</v>
      </c>
      <c r="H27" s="174" t="s">
        <v>830</v>
      </c>
      <c r="I27" s="153">
        <v>1</v>
      </c>
      <c r="J27" s="40" t="str">
        <f t="shared" ref="J27" si="11">VLOOKUP(I27,tbl_implementation_tier_description,2)</f>
        <v>Partial</v>
      </c>
    </row>
    <row r="28" spans="1:10" ht="158.4">
      <c r="A28" s="40" t="s">
        <v>267</v>
      </c>
      <c r="B28"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28" s="123" t="s">
        <v>0</v>
      </c>
      <c r="D28" s="40" t="s">
        <v>263</v>
      </c>
      <c r="E28" s="122" t="str">
        <f t="shared" si="1"/>
        <v>Governance (ID.GV): The policies, procedures, and processes to manage and monitor the organization’s regulatory, legal, risk, environmental, and operational requirements are understood and inform the management of cybersecurity risk.</v>
      </c>
      <c r="F28" s="124" t="s">
        <v>97</v>
      </c>
      <c r="G28" s="125" t="str">
        <f t="shared" si="2"/>
        <v>Organizational information security policy is established and communicated</v>
      </c>
      <c r="H28" s="174" t="s">
        <v>830</v>
      </c>
      <c r="I28" s="153">
        <v>1</v>
      </c>
      <c r="J28" s="40" t="str">
        <f t="shared" si="3"/>
        <v>Partial</v>
      </c>
    </row>
    <row r="29" spans="1:10" ht="158.4">
      <c r="A29" s="40" t="s">
        <v>267</v>
      </c>
      <c r="B29"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29" s="126" t="s">
        <v>1</v>
      </c>
      <c r="D29" s="40" t="s">
        <v>350</v>
      </c>
      <c r="E29" s="122" t="str">
        <f t="shared" si="1"/>
        <v>Access Control (PR.AC): Access to assets and associated facilities is limited to authorized users, processes, or devices, and to authorized activities and transactions.</v>
      </c>
      <c r="F29" s="124" t="s">
        <v>24</v>
      </c>
      <c r="G29" s="125" t="str">
        <f t="shared" si="2"/>
        <v>Identities and credentials are issued, managed, verified, revoked, and audited for authorized devices, users and processes</v>
      </c>
      <c r="H29" s="174" t="s">
        <v>831</v>
      </c>
      <c r="I29" s="153">
        <v>1</v>
      </c>
      <c r="J29" s="40" t="str">
        <f t="shared" si="3"/>
        <v>Partial</v>
      </c>
    </row>
    <row r="30" spans="1:10" ht="158.4">
      <c r="A30" s="40" t="s">
        <v>267</v>
      </c>
      <c r="B30"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30" s="126" t="s">
        <v>1</v>
      </c>
      <c r="D30" s="40" t="s">
        <v>350</v>
      </c>
      <c r="E30" s="122" t="str">
        <f t="shared" si="1"/>
        <v>Access Control (PR.AC): Access to assets and associated facilities is limited to authorized users, processes, or devices, and to authorized activities and transactions.</v>
      </c>
      <c r="F30" s="124" t="s">
        <v>25</v>
      </c>
      <c r="G30" s="125" t="str">
        <f t="shared" si="2"/>
        <v>Physical access to assets is managed and protected</v>
      </c>
      <c r="H30" s="174" t="s">
        <v>830</v>
      </c>
      <c r="I30" s="153">
        <v>1</v>
      </c>
      <c r="J30" s="40" t="str">
        <f t="shared" si="3"/>
        <v>Partial</v>
      </c>
    </row>
    <row r="31" spans="1:10" ht="158.4">
      <c r="A31" s="40" t="s">
        <v>267</v>
      </c>
      <c r="B31"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31" s="126" t="s">
        <v>1</v>
      </c>
      <c r="D31" s="40" t="s">
        <v>350</v>
      </c>
      <c r="E31" s="122" t="str">
        <f t="shared" si="1"/>
        <v>Access Control (PR.AC): Access to assets and associated facilities is limited to authorized users, processes, or devices, and to authorized activities and transactions.</v>
      </c>
      <c r="F31" s="124" t="s">
        <v>26</v>
      </c>
      <c r="G31" s="125" t="str">
        <f t="shared" si="2"/>
        <v>Remote access is managed</v>
      </c>
      <c r="H31" s="174" t="s">
        <v>831</v>
      </c>
      <c r="I31" s="153">
        <v>1</v>
      </c>
      <c r="J31" s="40" t="str">
        <f t="shared" si="3"/>
        <v>Partial</v>
      </c>
    </row>
    <row r="32" spans="1:10" ht="158.4">
      <c r="A32" s="40" t="s">
        <v>267</v>
      </c>
      <c r="B32"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32" s="126" t="s">
        <v>1</v>
      </c>
      <c r="D32" s="40" t="s">
        <v>351</v>
      </c>
      <c r="E32" s="122" t="str">
        <f t="shared" si="1"/>
        <v>Awareness and Training (PR.AT): The organization’s personnel and partners are provided cybersecurity awareness education and are adequately trained to perform their information security-related duties and responsibilities consistent with related policies, procedures, and agreements.</v>
      </c>
      <c r="F32" s="124" t="s">
        <v>29</v>
      </c>
      <c r="G32" s="125" t="str">
        <f t="shared" si="2"/>
        <v xml:space="preserve">All users are informed and trained </v>
      </c>
      <c r="H32" s="174" t="s">
        <v>831</v>
      </c>
      <c r="I32" s="153">
        <v>1</v>
      </c>
      <c r="J32" s="40" t="str">
        <f t="shared" si="3"/>
        <v>Partial</v>
      </c>
    </row>
    <row r="33" spans="1:10" ht="158.4">
      <c r="A33" s="40" t="s">
        <v>267</v>
      </c>
      <c r="B33"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33" s="126" t="s">
        <v>1</v>
      </c>
      <c r="D33" s="40" t="s">
        <v>351</v>
      </c>
      <c r="E33" s="122" t="str">
        <f t="shared" si="1"/>
        <v>Awareness and Training (PR.AT): The organization’s personnel and partners are provided cybersecurity awareness education and are adequately trained to perform their information security-related duties and responsibilities consistent with related policies, procedures, and agreements.</v>
      </c>
      <c r="F33" s="124" t="s">
        <v>30</v>
      </c>
      <c r="G33" s="125" t="str">
        <f t="shared" si="2"/>
        <v xml:space="preserve">Privileged users understand roles &amp; responsibilities </v>
      </c>
      <c r="H33" s="174" t="s">
        <v>831</v>
      </c>
      <c r="I33" s="153">
        <v>1</v>
      </c>
      <c r="J33" s="40" t="str">
        <f t="shared" si="3"/>
        <v>Partial</v>
      </c>
    </row>
    <row r="34" spans="1:10" ht="158.4">
      <c r="A34" s="40" t="s">
        <v>267</v>
      </c>
      <c r="B34"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34" s="126" t="s">
        <v>1</v>
      </c>
      <c r="D34" s="40" t="s">
        <v>351</v>
      </c>
      <c r="E34" s="122" t="str">
        <f t="shared" si="1"/>
        <v>Awareness and Training (PR.AT): The organization’s personnel and partners are provided cybersecurity awareness education and are adequately trained to perform their information security-related duties and responsibilities consistent with related policies, procedures, and agreements.</v>
      </c>
      <c r="F34" s="124" t="s">
        <v>31</v>
      </c>
      <c r="G34" s="125" t="str">
        <f t="shared" si="2"/>
        <v xml:space="preserve">Third-party stakeholders (e.g., suppliers, customers, partners) understand roles &amp; responsibilities </v>
      </c>
      <c r="H34" s="174" t="s">
        <v>831</v>
      </c>
      <c r="I34" s="153">
        <v>1</v>
      </c>
      <c r="J34" s="40" t="str">
        <f t="shared" si="3"/>
        <v>Partial</v>
      </c>
    </row>
    <row r="35" spans="1:10" ht="158.4">
      <c r="A35" s="40" t="s">
        <v>267</v>
      </c>
      <c r="B35"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35" s="126" t="s">
        <v>1</v>
      </c>
      <c r="D35" s="40" t="s">
        <v>351</v>
      </c>
      <c r="E35" s="122" t="str">
        <f t="shared" si="1"/>
        <v>Awareness and Training (PR.AT): The organization’s personnel and partners are provided cybersecurity awareness education and are adequately trained to perform their information security-related duties and responsibilities consistent with related policies, procedures, and agreements.</v>
      </c>
      <c r="F35" s="124" t="s">
        <v>32</v>
      </c>
      <c r="G35" s="125" t="str">
        <f t="shared" si="2"/>
        <v>Senior executives understand their roles &amp; responsibilities</v>
      </c>
      <c r="H35" s="174" t="s">
        <v>831</v>
      </c>
      <c r="I35" s="153">
        <v>1</v>
      </c>
      <c r="J35" s="40" t="str">
        <f t="shared" si="3"/>
        <v>Partial</v>
      </c>
    </row>
    <row r="36" spans="1:10" ht="158.4">
      <c r="A36" s="40" t="s">
        <v>267</v>
      </c>
      <c r="B36"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36" s="126" t="s">
        <v>1</v>
      </c>
      <c r="D36" s="40" t="s">
        <v>351</v>
      </c>
      <c r="E36" s="122" t="str">
        <f t="shared" si="1"/>
        <v>Awareness and Training (PR.AT): The organization’s personnel and partners are provided cybersecurity awareness education and are adequately trained to perform their information security-related duties and responsibilities consistent with related policies, procedures, and agreements.</v>
      </c>
      <c r="F36" s="124" t="s">
        <v>33</v>
      </c>
      <c r="G36" s="125" t="str">
        <f t="shared" si="2"/>
        <v>Physical and cybersecurity personnel understand their roles and responsibilities</v>
      </c>
      <c r="H36" s="174" t="s">
        <v>831</v>
      </c>
      <c r="I36" s="153">
        <v>1</v>
      </c>
      <c r="J36" s="40" t="str">
        <f t="shared" si="3"/>
        <v>Partial</v>
      </c>
    </row>
    <row r="37" spans="1:10" ht="158.4">
      <c r="A37" s="40" t="s">
        <v>267</v>
      </c>
      <c r="B37"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37" s="126" t="s">
        <v>1</v>
      </c>
      <c r="D37" s="40" t="s">
        <v>352</v>
      </c>
      <c r="E37" s="122" t="str">
        <f t="shared" si="1"/>
        <v>Data Security (PR.DS): Information and records (data) are managed consistent with the organization’s risk strategy to protect the confidentiality, integrity, and availability of information.</v>
      </c>
      <c r="F37" s="124" t="s">
        <v>143</v>
      </c>
      <c r="G37" s="125" t="str">
        <f t="shared" si="2"/>
        <v>Data-in-transit is protected</v>
      </c>
      <c r="H37" s="174" t="s">
        <v>831</v>
      </c>
      <c r="I37" s="153">
        <v>1</v>
      </c>
      <c r="J37" s="40" t="str">
        <f t="shared" si="3"/>
        <v>Partial</v>
      </c>
    </row>
    <row r="38" spans="1:10" ht="158.4">
      <c r="A38" s="40" t="s">
        <v>267</v>
      </c>
      <c r="B38"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38" s="126" t="s">
        <v>1</v>
      </c>
      <c r="D38" s="40" t="s">
        <v>353</v>
      </c>
      <c r="E38" s="122" t="str">
        <f t="shared" si="1"/>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v>
      </c>
      <c r="F38" s="124" t="s">
        <v>41</v>
      </c>
      <c r="G38" s="125" t="str">
        <f t="shared" si="2"/>
        <v>Response plans (Incident Response and Business Continuity) and recovery plans (Incident Recovery and Disaster Recovery) are in place and managed</v>
      </c>
      <c r="H38" s="174" t="s">
        <v>830</v>
      </c>
      <c r="I38" s="153">
        <v>1</v>
      </c>
      <c r="J38" s="40" t="str">
        <f t="shared" si="3"/>
        <v>Partial</v>
      </c>
    </row>
    <row r="39" spans="1:10" ht="158.4">
      <c r="A39" s="40" t="s">
        <v>267</v>
      </c>
      <c r="B39"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39" s="126" t="s">
        <v>1</v>
      </c>
      <c r="D39" s="40" t="s">
        <v>355</v>
      </c>
      <c r="E39" s="122" t="str">
        <f t="shared" si="1"/>
        <v>Protective Technology (PR.PT): Technical security solutions are managed to ensure the security and resilience of systems and assets, consistent with related policies, procedures, and agreements.</v>
      </c>
      <c r="F39" s="124" t="s">
        <v>46</v>
      </c>
      <c r="G39" s="125" t="str">
        <f t="shared" ref="G39" si="12">VLOOKUP(F39,tbl_csf_subcategories_descriptions,2,FALSE)</f>
        <v>Removable media is protected and its use restricted according to policy</v>
      </c>
      <c r="H39" s="174" t="s">
        <v>830</v>
      </c>
      <c r="I39" s="153">
        <v>1</v>
      </c>
      <c r="J39" s="40" t="str">
        <f t="shared" ref="J39" si="13">VLOOKUP(I39,tbl_implementation_tier_description,2)</f>
        <v>Partial</v>
      </c>
    </row>
    <row r="40" spans="1:10" ht="158.4">
      <c r="A40" s="40" t="s">
        <v>267</v>
      </c>
      <c r="B40"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40" s="128" t="s">
        <v>2</v>
      </c>
      <c r="D40" s="40" t="s">
        <v>361</v>
      </c>
      <c r="E40" s="122" t="str">
        <f t="shared" si="1"/>
        <v>Analysis (RS.AN): Analysis is conducted to ensure adequate response and support recovery activities.</v>
      </c>
      <c r="F40" s="124" t="s">
        <v>231</v>
      </c>
      <c r="G40" s="125" t="str">
        <f t="shared" si="2"/>
        <v>Notifications from detection systems are investigated </v>
      </c>
      <c r="H40" s="174" t="s">
        <v>830</v>
      </c>
      <c r="I40" s="153">
        <v>1</v>
      </c>
      <c r="J40" s="40" t="str">
        <f t="shared" si="3"/>
        <v>Partial</v>
      </c>
    </row>
    <row r="41" spans="1:10" ht="158.4">
      <c r="A41" s="40" t="s">
        <v>267</v>
      </c>
      <c r="B41"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41" s="128" t="s">
        <v>2</v>
      </c>
      <c r="D41" s="40" t="s">
        <v>361</v>
      </c>
      <c r="E41" s="122" t="str">
        <f t="shared" si="1"/>
        <v>Analysis (RS.AN): Analysis is conducted to ensure adequate response and support recovery activities.</v>
      </c>
      <c r="F41" s="124" t="s">
        <v>236</v>
      </c>
      <c r="G41" s="125" t="str">
        <f t="shared" ref="G41:G49" si="14">VLOOKUP(F41,tbl_csf_subcategories_descriptions,2,FALSE)</f>
        <v>Forensics are performed</v>
      </c>
      <c r="H41" s="174" t="s">
        <v>831</v>
      </c>
      <c r="I41" s="153">
        <v>1</v>
      </c>
      <c r="J41" s="40" t="str">
        <f t="shared" ref="J41:J49" si="15">VLOOKUP(I41,tbl_implementation_tier_description,2)</f>
        <v>Partial</v>
      </c>
    </row>
    <row r="42" spans="1:10" ht="158.4">
      <c r="A42" s="40" t="s">
        <v>267</v>
      </c>
      <c r="B42"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42" s="128" t="s">
        <v>2</v>
      </c>
      <c r="D42" s="40" t="s">
        <v>361</v>
      </c>
      <c r="E42" s="122" t="str">
        <f t="shared" si="1"/>
        <v>Analysis (RS.AN): Analysis is conducted to ensure adequate response and support recovery activities.</v>
      </c>
      <c r="F42" s="124" t="s">
        <v>238</v>
      </c>
      <c r="G42" s="125" t="str">
        <f t="shared" si="14"/>
        <v>Incidents are categorized consistent with response plans</v>
      </c>
      <c r="H42" s="174" t="s">
        <v>830</v>
      </c>
      <c r="I42" s="153">
        <v>1</v>
      </c>
      <c r="J42" s="40" t="str">
        <f t="shared" si="15"/>
        <v>Partial</v>
      </c>
    </row>
    <row r="43" spans="1:10" ht="158.4">
      <c r="A43" s="40" t="s">
        <v>267</v>
      </c>
      <c r="B43"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43" s="128" t="s">
        <v>2</v>
      </c>
      <c r="D43" s="40" t="s">
        <v>360</v>
      </c>
      <c r="E43" s="122" t="str">
        <f t="shared" si="1"/>
        <v>Communications (RS.CO): Response activities are coordinated with internal and external stakeholders, as appropriate, to include external support from law enforcement agencies.</v>
      </c>
      <c r="F43" s="124" t="s">
        <v>223</v>
      </c>
      <c r="G43" s="125" t="str">
        <f t="shared" si="14"/>
        <v>Incidents are reported consistent with established criteria</v>
      </c>
      <c r="H43" s="174" t="s">
        <v>830</v>
      </c>
      <c r="I43" s="153">
        <v>1</v>
      </c>
      <c r="J43" s="40" t="str">
        <f t="shared" si="15"/>
        <v>Partial</v>
      </c>
    </row>
    <row r="44" spans="1:10" ht="158.4">
      <c r="A44" s="40" t="s">
        <v>267</v>
      </c>
      <c r="B44"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44" s="128" t="s">
        <v>2</v>
      </c>
      <c r="D44" s="40" t="s">
        <v>360</v>
      </c>
      <c r="E44" s="122" t="str">
        <f t="shared" si="1"/>
        <v>Communications (RS.CO): Response activities are coordinated with internal and external stakeholders, as appropriate, to include external support from law enforcement agencies.</v>
      </c>
      <c r="F44" s="124" t="s">
        <v>225</v>
      </c>
      <c r="G44" s="125" t="str">
        <f t="shared" si="14"/>
        <v>Information is shared consistent with response plans</v>
      </c>
      <c r="H44" s="174" t="s">
        <v>830</v>
      </c>
      <c r="I44" s="153">
        <v>1</v>
      </c>
      <c r="J44" s="40" t="str">
        <f t="shared" si="15"/>
        <v>Partial</v>
      </c>
    </row>
    <row r="45" spans="1:10" ht="158.4">
      <c r="A45" s="40" t="s">
        <v>267</v>
      </c>
      <c r="B45"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45" s="128" t="s">
        <v>2</v>
      </c>
      <c r="D45" s="40" t="s">
        <v>360</v>
      </c>
      <c r="E45" s="122" t="str">
        <f t="shared" si="1"/>
        <v>Communications (RS.CO): Response activities are coordinated with internal and external stakeholders, as appropriate, to include external support from law enforcement agencies.</v>
      </c>
      <c r="F45" s="124" t="s">
        <v>227</v>
      </c>
      <c r="G45" s="125" t="str">
        <f t="shared" si="14"/>
        <v>Coordination with stakeholders occurs consistent with response plans</v>
      </c>
      <c r="H45" s="174" t="s">
        <v>830</v>
      </c>
      <c r="I45" s="153">
        <v>1</v>
      </c>
      <c r="J45" s="40" t="str">
        <f t="shared" si="15"/>
        <v>Partial</v>
      </c>
    </row>
    <row r="46" spans="1:10" ht="158.4">
      <c r="A46" s="40" t="s">
        <v>267</v>
      </c>
      <c r="B46"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46" s="128" t="s">
        <v>2</v>
      </c>
      <c r="D46" s="40" t="s">
        <v>363</v>
      </c>
      <c r="E46" s="122" t="str">
        <f t="shared" si="1"/>
        <v>Improvements (RS.IM): Organizational response activities are improved by incorporating lessons learned from current and previous detection/response activities.</v>
      </c>
      <c r="F46" s="124" t="s">
        <v>52</v>
      </c>
      <c r="G46" s="125" t="str">
        <f t="shared" si="14"/>
        <v>Response plans incorporate lessons learned</v>
      </c>
      <c r="H46" s="174" t="s">
        <v>830</v>
      </c>
      <c r="I46" s="153">
        <v>1</v>
      </c>
      <c r="J46" s="40" t="str">
        <f t="shared" si="15"/>
        <v>Partial</v>
      </c>
    </row>
    <row r="47" spans="1:10" ht="158.4">
      <c r="A47" s="40" t="s">
        <v>267</v>
      </c>
      <c r="B47"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47" s="128" t="s">
        <v>2</v>
      </c>
      <c r="D47" s="40" t="s">
        <v>363</v>
      </c>
      <c r="E47" s="122" t="str">
        <f t="shared" si="1"/>
        <v>Improvements (RS.IM): Organizational response activities are improved by incorporating lessons learned from current and previous detection/response activities.</v>
      </c>
      <c r="F47" s="124" t="s">
        <v>53</v>
      </c>
      <c r="G47" s="125" t="str">
        <f t="shared" si="14"/>
        <v>Response strategies are updated</v>
      </c>
      <c r="H47" s="174" t="s">
        <v>830</v>
      </c>
      <c r="I47" s="153">
        <v>1</v>
      </c>
      <c r="J47" s="40" t="str">
        <f t="shared" si="15"/>
        <v>Partial</v>
      </c>
    </row>
    <row r="48" spans="1:10" ht="158.4">
      <c r="A48" s="40" t="s">
        <v>267</v>
      </c>
      <c r="B48"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48" s="128" t="s">
        <v>2</v>
      </c>
      <c r="D48" s="40" t="s">
        <v>362</v>
      </c>
      <c r="E48" s="122" t="str">
        <f t="shared" si="1"/>
        <v>Mitigation (RS.MI): Activities are performed to prevent expansion of an event, mitigate its effects, and eradicate the incident.</v>
      </c>
      <c r="F48" s="124" t="s">
        <v>241</v>
      </c>
      <c r="G48" s="125" t="str">
        <f t="shared" si="14"/>
        <v>Incidents are contained</v>
      </c>
      <c r="H48" s="174" t="s">
        <v>830</v>
      </c>
      <c r="I48" s="153">
        <v>1</v>
      </c>
      <c r="J48" s="40" t="str">
        <f t="shared" si="15"/>
        <v>Partial</v>
      </c>
    </row>
    <row r="49" spans="1:10" ht="158.4">
      <c r="A49" s="40" t="s">
        <v>267</v>
      </c>
      <c r="B49"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2:
Each Responsible Entity with at least one asset identified in CIP-002 containing low impact BES Cyber Systems shall implement one or more documented cyber security plan(s) for its low impact BES Cyber Systems that include the sections in Attachment 1.
</v>
      </c>
      <c r="C49" s="128" t="s">
        <v>2</v>
      </c>
      <c r="D49" s="40" t="s">
        <v>362</v>
      </c>
      <c r="E49" s="122" t="str">
        <f t="shared" si="1"/>
        <v>Mitigation (RS.MI): Activities are performed to prevent expansion of an event, mitigate its effects, and eradicate the incident.</v>
      </c>
      <c r="F49" s="124" t="s">
        <v>244</v>
      </c>
      <c r="G49" s="125" t="str">
        <f t="shared" si="14"/>
        <v>Incidents are mitigated</v>
      </c>
      <c r="H49" s="174" t="s">
        <v>830</v>
      </c>
      <c r="I49" s="153">
        <v>1</v>
      </c>
      <c r="J49" s="40" t="str">
        <f t="shared" si="15"/>
        <v>Partial</v>
      </c>
    </row>
    <row r="50" spans="1:10" ht="118.8">
      <c r="A50" s="40" t="s">
        <v>268</v>
      </c>
      <c r="B50"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3:
Each Responsible Entity shall identify a CIP Senior Manager by name and document any change within 30 calendar days of the change.
</v>
      </c>
      <c r="C50" s="123" t="s">
        <v>0</v>
      </c>
      <c r="D50" s="40" t="s">
        <v>80</v>
      </c>
      <c r="E50" s="122" t="str">
        <f t="shared" si="1"/>
        <v>Asset Management (ID.AM): The data, personnel, devices, systems, and facilities that enable the organization to achieve business purposes are identified and managed consistent with their relative importance to business objectives and the organization’s risk strategy.</v>
      </c>
      <c r="F50" s="124" t="s">
        <v>9</v>
      </c>
      <c r="G50" s="125" t="str">
        <f t="shared" si="2"/>
        <v>Cybersecurity roles and responsibilities for the entire workforce and third-party stakeholders (e.g., suppliers, customers, partners) are established</v>
      </c>
      <c r="H50" s="174" t="s">
        <v>831</v>
      </c>
      <c r="I50" s="153">
        <v>1</v>
      </c>
      <c r="J50" s="40" t="str">
        <f t="shared" si="3"/>
        <v>Partial</v>
      </c>
    </row>
    <row r="51" spans="1:10" ht="118.8">
      <c r="A51" s="40" t="s">
        <v>268</v>
      </c>
      <c r="B51"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3:
Each Responsible Entity shall identify a CIP Senior Manager by name and document any change within 30 calendar days of the change.
</v>
      </c>
      <c r="C51" s="123" t="s">
        <v>0</v>
      </c>
      <c r="D51" s="40" t="s">
        <v>263</v>
      </c>
      <c r="E51" s="122" t="str">
        <f t="shared" si="1"/>
        <v>Governance (ID.GV): The policies, procedures, and processes to manage and monitor the organization’s regulatory, legal, risk, environmental, and operational requirements are understood and inform the management of cybersecurity risk.</v>
      </c>
      <c r="F51" s="124" t="s">
        <v>100</v>
      </c>
      <c r="G51" s="125" t="str">
        <f t="shared" si="2"/>
        <v xml:space="preserve">Cybersecurity roles and responsibilities are coordinated and aligned with internal roles and external partners </v>
      </c>
      <c r="H51" s="174" t="s">
        <v>831</v>
      </c>
      <c r="I51" s="153">
        <v>1</v>
      </c>
      <c r="J51" s="40" t="str">
        <f t="shared" si="3"/>
        <v>Partial</v>
      </c>
    </row>
    <row r="52" spans="1:10" ht="118.8">
      <c r="A52" s="40" t="s">
        <v>268</v>
      </c>
      <c r="B52"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3:
Each Responsible Entity shall identify a CIP Senior Manager by name and document any change within 30 calendar days of the change.
</v>
      </c>
      <c r="C52" s="127" t="s">
        <v>178</v>
      </c>
      <c r="D52" s="40" t="s">
        <v>358</v>
      </c>
      <c r="E52" s="122" t="str">
        <f t="shared" si="1"/>
        <v>Detection Processes (DE.DP): Detection processes and procedures are maintained and tested to ensure timely and adequate awareness of anomalous events.</v>
      </c>
      <c r="F52" s="124" t="s">
        <v>206</v>
      </c>
      <c r="G52" s="125" t="str">
        <f t="shared" si="2"/>
        <v>Roles and responsibilities for detection are well defined to ensure accountability</v>
      </c>
      <c r="H52" s="174" t="s">
        <v>831</v>
      </c>
      <c r="I52" s="153">
        <v>1</v>
      </c>
      <c r="J52" s="40" t="str">
        <f t="shared" si="3"/>
        <v>Partial</v>
      </c>
    </row>
    <row r="53" spans="1:10" ht="118.8">
      <c r="A53" s="40" t="s">
        <v>268</v>
      </c>
      <c r="B53"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3:
Each Responsible Entity shall identify a CIP Senior Manager by name and document any change within 30 calendar days of the change.
</v>
      </c>
      <c r="C53" s="126" t="s">
        <v>1</v>
      </c>
      <c r="D53" s="40" t="s">
        <v>351</v>
      </c>
      <c r="E53" s="122" t="str">
        <f t="shared" si="1"/>
        <v>Awareness and Training (PR.AT): The organization’s personnel and partners are provided cybersecurity awareness education and are adequately trained to perform their information security-related duties and responsibilities consistent with related policies, procedures, and agreements.</v>
      </c>
      <c r="F53" s="124" t="s">
        <v>32</v>
      </c>
      <c r="G53" s="125" t="str">
        <f t="shared" si="2"/>
        <v>Senior executives understand their roles &amp; responsibilities</v>
      </c>
      <c r="H53" s="174" t="s">
        <v>831</v>
      </c>
      <c r="I53" s="153">
        <v>1</v>
      </c>
      <c r="J53" s="40" t="str">
        <f t="shared" si="3"/>
        <v>Partial</v>
      </c>
    </row>
    <row r="54" spans="1:10" ht="198">
      <c r="A54" s="40" t="s">
        <v>269</v>
      </c>
      <c r="B54"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4:
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
</v>
      </c>
      <c r="C54" s="123" t="s">
        <v>0</v>
      </c>
      <c r="D54" s="40" t="s">
        <v>80</v>
      </c>
      <c r="E54" s="122" t="str">
        <f t="shared" si="1"/>
        <v>Asset Management (ID.AM): The data, personnel, devices, systems, and facilities that enable the organization to achieve business purposes are identified and managed consistent with their relative importance to business objectives and the organization’s risk strategy.</v>
      </c>
      <c r="F54" s="124" t="s">
        <v>9</v>
      </c>
      <c r="G54" s="125" t="str">
        <f t="shared" si="2"/>
        <v>Cybersecurity roles and responsibilities for the entire workforce and third-party stakeholders (e.g., suppliers, customers, partners) are established</v>
      </c>
      <c r="H54" s="174" t="s">
        <v>831</v>
      </c>
      <c r="I54" s="153">
        <v>1</v>
      </c>
      <c r="J54" s="40" t="str">
        <f t="shared" si="3"/>
        <v>Partial</v>
      </c>
    </row>
    <row r="55" spans="1:10" ht="198">
      <c r="A55" s="40" t="s">
        <v>269</v>
      </c>
      <c r="B55"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4:
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
</v>
      </c>
      <c r="C55" s="123" t="s">
        <v>0</v>
      </c>
      <c r="D55" s="40" t="s">
        <v>263</v>
      </c>
      <c r="E55" s="122" t="str">
        <f t="shared" si="1"/>
        <v>Governance (ID.GV): The policies, procedures, and processes to manage and monitor the organization’s regulatory, legal, risk, environmental, and operational requirements are understood and inform the management of cybersecurity risk.</v>
      </c>
      <c r="F55" s="124" t="s">
        <v>100</v>
      </c>
      <c r="G55" s="125" t="str">
        <f t="shared" si="2"/>
        <v xml:space="preserve">Cybersecurity roles and responsibilities are coordinated and aligned with internal roles and external partners </v>
      </c>
      <c r="H55" s="174" t="s">
        <v>831</v>
      </c>
      <c r="I55" s="153">
        <v>1</v>
      </c>
      <c r="J55" s="40" t="str">
        <f t="shared" si="3"/>
        <v>Partial</v>
      </c>
    </row>
    <row r="56" spans="1:10" ht="198">
      <c r="A56" s="40" t="s">
        <v>269</v>
      </c>
      <c r="B56"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4:
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
</v>
      </c>
      <c r="C56" s="127" t="s">
        <v>178</v>
      </c>
      <c r="D56" s="40" t="s">
        <v>358</v>
      </c>
      <c r="E56" s="122" t="str">
        <f t="shared" si="1"/>
        <v>Detection Processes (DE.DP): Detection processes and procedures are maintained and tested to ensure timely and adequate awareness of anomalous events.</v>
      </c>
      <c r="F56" s="124" t="s">
        <v>206</v>
      </c>
      <c r="G56" s="125" t="str">
        <f t="shared" si="2"/>
        <v>Roles and responsibilities for detection are well defined to ensure accountability</v>
      </c>
      <c r="H56" s="174" t="s">
        <v>831</v>
      </c>
      <c r="I56" s="153">
        <v>1</v>
      </c>
      <c r="J56" s="40" t="str">
        <f t="shared" si="3"/>
        <v>Partial</v>
      </c>
    </row>
    <row r="57" spans="1:10" ht="198">
      <c r="A57" s="40" t="s">
        <v>269</v>
      </c>
      <c r="B57" s="122" t="str">
        <f t="shared" si="0"/>
        <v xml:space="preserve">Purpose: To specify consistent and sustainable security management controls that establish responsibility and accountability to protect BES Cyber Systems against compromise that could lead to misoperation or instability in the Bulk Electric System (BES).
Requirement 4:
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
</v>
      </c>
      <c r="C57" s="126" t="s">
        <v>1</v>
      </c>
      <c r="D57" s="40" t="s">
        <v>351</v>
      </c>
      <c r="E57" s="122" t="str">
        <f t="shared" si="1"/>
        <v>Awareness and Training (PR.AT): The organization’s personnel and partners are provided cybersecurity awareness education and are adequately trained to perform their information security-related duties and responsibilities consistent with related policies, procedures, and agreements.</v>
      </c>
      <c r="F57" s="124" t="s">
        <v>32</v>
      </c>
      <c r="G57" s="125" t="str">
        <f t="shared" si="2"/>
        <v>Senior executives understand their roles &amp; responsibilities</v>
      </c>
      <c r="H57" s="174" t="s">
        <v>831</v>
      </c>
      <c r="I57" s="153">
        <v>1</v>
      </c>
      <c r="J57" s="40" t="str">
        <f t="shared" si="3"/>
        <v>Partial</v>
      </c>
    </row>
    <row r="58" spans="1:10" ht="145.19999999999999">
      <c r="A58" s="40" t="s">
        <v>270</v>
      </c>
      <c r="B58" s="122" t="str">
        <f t="shared" si="0"/>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1:
Each Responsible Entity shall implement one or more documented processes that collectively include each of the applicable requirement parts in CIP-004-6 Table R1 – Security Awareness Program.
</v>
      </c>
      <c r="C58" s="126" t="s">
        <v>1</v>
      </c>
      <c r="D58" s="40" t="s">
        <v>351</v>
      </c>
      <c r="E58" s="122" t="str">
        <f t="shared" si="1"/>
        <v>Awareness and Training (PR.AT): The organization’s personnel and partners are provided cybersecurity awareness education and are adequately trained to perform their information security-related duties and responsibilities consistent with related policies, procedures, and agreements.</v>
      </c>
      <c r="F58" s="124" t="s">
        <v>29</v>
      </c>
      <c r="G58" s="125" t="str">
        <f t="shared" si="2"/>
        <v xml:space="preserve">All users are informed and trained </v>
      </c>
      <c r="H58" s="174" t="s">
        <v>831</v>
      </c>
      <c r="I58" s="153">
        <v>1</v>
      </c>
      <c r="J58" s="40" t="str">
        <f t="shared" si="3"/>
        <v>Partial</v>
      </c>
    </row>
    <row r="59" spans="1:10" ht="145.19999999999999">
      <c r="A59" s="40" t="s">
        <v>270</v>
      </c>
      <c r="B59" s="122" t="str">
        <f t="shared" si="0"/>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1:
Each Responsible Entity shall implement one or more documented processes that collectively include each of the applicable requirement parts in CIP-004-6 Table R1 – Security Awareness Program.
</v>
      </c>
      <c r="C59" s="126" t="s">
        <v>1</v>
      </c>
      <c r="D59" s="40" t="s">
        <v>351</v>
      </c>
      <c r="E59" s="122" t="str">
        <f t="shared" si="1"/>
        <v>Awareness and Training (PR.AT): The organization’s personnel and partners are provided cybersecurity awareness education and are adequately trained to perform their information security-related duties and responsibilities consistent with related policies, procedures, and agreements.</v>
      </c>
      <c r="F59" s="124" t="s">
        <v>30</v>
      </c>
      <c r="G59" s="125" t="str">
        <f t="shared" si="2"/>
        <v xml:space="preserve">Privileged users understand roles &amp; responsibilities </v>
      </c>
      <c r="H59" s="174" t="s">
        <v>831</v>
      </c>
      <c r="I59" s="153">
        <v>1</v>
      </c>
      <c r="J59" s="40" t="str">
        <f t="shared" si="3"/>
        <v>Partial</v>
      </c>
    </row>
    <row r="60" spans="1:10" ht="145.19999999999999">
      <c r="A60" s="40" t="s">
        <v>270</v>
      </c>
      <c r="B60" s="122" t="str">
        <f t="shared" si="0"/>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1:
Each Responsible Entity shall implement one or more documented processes that collectively include each of the applicable requirement parts in CIP-004-6 Table R1 – Security Awareness Program.
</v>
      </c>
      <c r="C60" s="126" t="s">
        <v>1</v>
      </c>
      <c r="D60" s="40" t="s">
        <v>351</v>
      </c>
      <c r="E60" s="122" t="str">
        <f t="shared" si="1"/>
        <v>Awareness and Training (PR.AT): The organization’s personnel and partners are provided cybersecurity awareness education and are adequately trained to perform their information security-related duties and responsibilities consistent with related policies, procedures, and agreements.</v>
      </c>
      <c r="F60" s="124" t="s">
        <v>31</v>
      </c>
      <c r="G60" s="125" t="str">
        <f t="shared" si="2"/>
        <v xml:space="preserve">Third-party stakeholders (e.g., suppliers, customers, partners) understand roles &amp; responsibilities </v>
      </c>
      <c r="H60" s="174" t="s">
        <v>831</v>
      </c>
      <c r="I60" s="153">
        <v>1</v>
      </c>
      <c r="J60" s="40" t="str">
        <f t="shared" ref="J60:J91" si="16">VLOOKUP(I60,tbl_implementation_tier_description,2)</f>
        <v>Partial</v>
      </c>
    </row>
    <row r="61" spans="1:10" ht="145.19999999999999">
      <c r="A61" s="40" t="s">
        <v>270</v>
      </c>
      <c r="B61" s="122" t="str">
        <f t="shared" si="0"/>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1:
Each Responsible Entity shall implement one or more documented processes that collectively include each of the applicable requirement parts in CIP-004-6 Table R1 – Security Awareness Program.
</v>
      </c>
      <c r="C61" s="126" t="s">
        <v>1</v>
      </c>
      <c r="D61" s="40" t="s">
        <v>351</v>
      </c>
      <c r="E61" s="122" t="str">
        <f t="shared" si="1"/>
        <v>Awareness and Training (PR.AT): The organization’s personnel and partners are provided cybersecurity awareness education and are adequately trained to perform their information security-related duties and responsibilities consistent with related policies, procedures, and agreements.</v>
      </c>
      <c r="F61" s="124" t="s">
        <v>32</v>
      </c>
      <c r="G61" s="125" t="str">
        <f t="shared" si="2"/>
        <v>Senior executives understand their roles &amp; responsibilities</v>
      </c>
      <c r="H61" s="174" t="s">
        <v>831</v>
      </c>
      <c r="I61" s="153">
        <v>1</v>
      </c>
      <c r="J61" s="40" t="str">
        <f t="shared" si="16"/>
        <v>Partial</v>
      </c>
    </row>
    <row r="62" spans="1:10" ht="145.19999999999999">
      <c r="A62" s="40" t="s">
        <v>270</v>
      </c>
      <c r="B62" s="122" t="str">
        <f t="shared" si="0"/>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1:
Each Responsible Entity shall implement one or more documented processes that collectively include each of the applicable requirement parts in CIP-004-6 Table R1 – Security Awareness Program.
</v>
      </c>
      <c r="C62" s="126" t="s">
        <v>1</v>
      </c>
      <c r="D62" s="40" t="s">
        <v>351</v>
      </c>
      <c r="E62" s="122" t="str">
        <f t="shared" si="1"/>
        <v>Awareness and Training (PR.AT): The organization’s personnel and partners are provided cybersecurity awareness education and are adequately trained to perform their information security-related duties and responsibilities consistent with related policies, procedures, and agreements.</v>
      </c>
      <c r="F62" s="124" t="s">
        <v>33</v>
      </c>
      <c r="G62" s="125" t="str">
        <f t="shared" si="2"/>
        <v>Physical and cybersecurity personnel understand their roles and responsibilities</v>
      </c>
      <c r="H62" s="174" t="s">
        <v>831</v>
      </c>
      <c r="I62" s="153">
        <v>1</v>
      </c>
      <c r="J62" s="40" t="str">
        <f t="shared" si="16"/>
        <v>Partial</v>
      </c>
    </row>
    <row r="63" spans="1:10" ht="171.6">
      <c r="A63" s="40" t="s">
        <v>271</v>
      </c>
      <c r="B63" s="122" t="str">
        <f t="shared" si="0"/>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2:
Each Responsible Entity shall implement one or more cyber security training program(s) appropriate to individual roles, functions, or responsibilities that collectively includes each of the applicable requirement parts in CIP-004-6 Table R2 – Cyber Security Training Program.
</v>
      </c>
      <c r="C63" s="123" t="s">
        <v>0</v>
      </c>
      <c r="D63" s="40" t="s">
        <v>80</v>
      </c>
      <c r="E63" s="122" t="str">
        <f t="shared" si="1"/>
        <v>Asset Management (ID.AM): The data, personnel, devices, systems, and facilities that enable the organization to achieve business purposes are identified and managed consistent with their relative importance to business objectives and the organization’s risk strategy.</v>
      </c>
      <c r="F63" s="124" t="s">
        <v>9</v>
      </c>
      <c r="G63" s="125" t="str">
        <f t="shared" si="2"/>
        <v>Cybersecurity roles and responsibilities for the entire workforce and third-party stakeholders (e.g., suppliers, customers, partners) are established</v>
      </c>
      <c r="H63" s="174" t="s">
        <v>830</v>
      </c>
      <c r="I63" s="153">
        <v>1</v>
      </c>
      <c r="J63" s="40" t="str">
        <f t="shared" si="16"/>
        <v>Partial</v>
      </c>
    </row>
    <row r="64" spans="1:10" ht="171.6">
      <c r="A64" s="40" t="s">
        <v>271</v>
      </c>
      <c r="B64" s="122" t="str">
        <f t="shared" si="0"/>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2:
Each Responsible Entity shall implement one or more cyber security training program(s) appropriate to individual roles, functions, or responsibilities that collectively includes each of the applicable requirement parts in CIP-004-6 Table R2 – Cyber Security Training Program.
</v>
      </c>
      <c r="C64" s="123" t="s">
        <v>0</v>
      </c>
      <c r="D64" s="40" t="s">
        <v>260</v>
      </c>
      <c r="E64" s="122" t="str">
        <f t="shared" si="1"/>
        <v>Business Environment (ID.BE): The organization’s mission, objectives, stakeholders, and activities are understood and prioritized; this information is used to inform cybersecurity roles, responsibilities, and risk management decisions.</v>
      </c>
      <c r="F64" s="124" t="s">
        <v>12</v>
      </c>
      <c r="G64" s="125" t="str">
        <f t="shared" si="2"/>
        <v>Priorities for organizational mission, objectives, and activities are established and communicated</v>
      </c>
      <c r="H64" s="174" t="s">
        <v>830</v>
      </c>
      <c r="I64" s="153">
        <v>1</v>
      </c>
      <c r="J64" s="40" t="str">
        <f t="shared" si="16"/>
        <v>Partial</v>
      </c>
    </row>
    <row r="65" spans="1:10" ht="171.6">
      <c r="A65" s="40" t="s">
        <v>271</v>
      </c>
      <c r="B65" s="122" t="str">
        <f t="shared" si="0"/>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2:
Each Responsible Entity shall implement one or more cyber security training program(s) appropriate to individual roles, functions, or responsibilities that collectively includes each of the applicable requirement parts in CIP-004-6 Table R2 – Cyber Security Training Program.
</v>
      </c>
      <c r="C65" s="123" t="s">
        <v>0</v>
      </c>
      <c r="D65" s="40" t="s">
        <v>263</v>
      </c>
      <c r="E65" s="122" t="str">
        <f t="shared" si="1"/>
        <v>Governance (ID.GV): The policies, procedures, and processes to manage and monitor the organization’s regulatory, legal, risk, environmental, and operational requirements are understood and inform the management of cybersecurity risk.</v>
      </c>
      <c r="F65" s="124" t="s">
        <v>97</v>
      </c>
      <c r="G65" s="129" t="str">
        <f t="shared" si="2"/>
        <v>Organizational information security policy is established and communicated</v>
      </c>
      <c r="H65" s="174" t="s">
        <v>830</v>
      </c>
      <c r="I65" s="153">
        <v>1</v>
      </c>
      <c r="J65" s="40" t="str">
        <f t="shared" si="16"/>
        <v>Partial</v>
      </c>
    </row>
    <row r="66" spans="1:10" ht="171.6">
      <c r="A66" s="40" t="s">
        <v>271</v>
      </c>
      <c r="B66" s="122" t="str">
        <f t="shared" si="0"/>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2:
Each Responsible Entity shall implement one or more cyber security training program(s) appropriate to individual roles, functions, or responsibilities that collectively includes each of the applicable requirement parts in CIP-004-6 Table R2 – Cyber Security Training Program.
</v>
      </c>
      <c r="C66" s="126" t="s">
        <v>1</v>
      </c>
      <c r="D66" s="40" t="s">
        <v>351</v>
      </c>
      <c r="E66" s="122" t="str">
        <f t="shared" si="1"/>
        <v>Awareness and Training (PR.AT): The organization’s personnel and partners are provided cybersecurity awareness education and are adequately trained to perform their information security-related duties and responsibilities consistent with related policies, procedures, and agreements.</v>
      </c>
      <c r="F66" s="124" t="s">
        <v>29</v>
      </c>
      <c r="G66" s="125" t="str">
        <f t="shared" si="2"/>
        <v xml:space="preserve">All users are informed and trained </v>
      </c>
      <c r="H66" s="174" t="s">
        <v>830</v>
      </c>
      <c r="I66" s="153">
        <v>1</v>
      </c>
      <c r="J66" s="40" t="str">
        <f t="shared" si="16"/>
        <v>Partial</v>
      </c>
    </row>
    <row r="67" spans="1:10" ht="171.6">
      <c r="A67" s="40" t="s">
        <v>271</v>
      </c>
      <c r="B67" s="122" t="str">
        <f t="shared" si="0"/>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2:
Each Responsible Entity shall implement one or more cyber security training program(s) appropriate to individual roles, functions, or responsibilities that collectively includes each of the applicable requirement parts in CIP-004-6 Table R2 – Cyber Security Training Program.
</v>
      </c>
      <c r="C67" s="126" t="s">
        <v>1</v>
      </c>
      <c r="D67" s="40" t="s">
        <v>351</v>
      </c>
      <c r="E67" s="122" t="str">
        <f t="shared" si="1"/>
        <v>Awareness and Training (PR.AT): The organization’s personnel and partners are provided cybersecurity awareness education and are adequately trained to perform their information security-related duties and responsibilities consistent with related policies, procedures, and agreements.</v>
      </c>
      <c r="F67" s="124" t="s">
        <v>30</v>
      </c>
      <c r="G67" s="125" t="str">
        <f t="shared" si="2"/>
        <v xml:space="preserve">Privileged users understand roles &amp; responsibilities </v>
      </c>
      <c r="H67" s="174" t="s">
        <v>830</v>
      </c>
      <c r="I67" s="153">
        <v>1</v>
      </c>
      <c r="J67" s="40" t="str">
        <f t="shared" si="16"/>
        <v>Partial</v>
      </c>
    </row>
    <row r="68" spans="1:10" ht="171.6">
      <c r="A68" s="40" t="s">
        <v>271</v>
      </c>
      <c r="B68" s="122" t="str">
        <f t="shared" si="0"/>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2:
Each Responsible Entity shall implement one or more cyber security training program(s) appropriate to individual roles, functions, or responsibilities that collectively includes each of the applicable requirement parts in CIP-004-6 Table R2 – Cyber Security Training Program.
</v>
      </c>
      <c r="C68" s="126" t="s">
        <v>1</v>
      </c>
      <c r="D68" s="40" t="s">
        <v>351</v>
      </c>
      <c r="E68" s="122" t="str">
        <f t="shared" si="1"/>
        <v>Awareness and Training (PR.AT): The organization’s personnel and partners are provided cybersecurity awareness education and are adequately trained to perform their information security-related duties and responsibilities consistent with related policies, procedures, and agreements.</v>
      </c>
      <c r="F68" s="124" t="s">
        <v>31</v>
      </c>
      <c r="G68" s="125" t="str">
        <f t="shared" si="2"/>
        <v xml:space="preserve">Third-party stakeholders (e.g., suppliers, customers, partners) understand roles &amp; responsibilities </v>
      </c>
      <c r="H68" s="174" t="s">
        <v>830</v>
      </c>
      <c r="I68" s="153">
        <v>1</v>
      </c>
      <c r="J68" s="40" t="str">
        <f t="shared" si="16"/>
        <v>Partial</v>
      </c>
    </row>
    <row r="69" spans="1:10" ht="171.6">
      <c r="A69" s="40" t="s">
        <v>271</v>
      </c>
      <c r="B69" s="122" t="str">
        <f t="shared" si="0"/>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2:
Each Responsible Entity shall implement one or more cyber security training program(s) appropriate to individual roles, functions, or responsibilities that collectively includes each of the applicable requirement parts in CIP-004-6 Table R2 – Cyber Security Training Program.
</v>
      </c>
      <c r="C69" s="126" t="s">
        <v>1</v>
      </c>
      <c r="D69" s="40" t="s">
        <v>351</v>
      </c>
      <c r="E69" s="122" t="str">
        <f t="shared" si="1"/>
        <v>Awareness and Training (PR.AT): The organization’s personnel and partners are provided cybersecurity awareness education and are adequately trained to perform their information security-related duties and responsibilities consistent with related policies, procedures, and agreements.</v>
      </c>
      <c r="F69" s="124" t="s">
        <v>32</v>
      </c>
      <c r="G69" s="125" t="str">
        <f t="shared" si="2"/>
        <v>Senior executives understand their roles &amp; responsibilities</v>
      </c>
      <c r="H69" s="174" t="s">
        <v>830</v>
      </c>
      <c r="I69" s="153">
        <v>1</v>
      </c>
      <c r="J69" s="40" t="str">
        <f t="shared" si="16"/>
        <v>Partial</v>
      </c>
    </row>
    <row r="70" spans="1:10" ht="171.6">
      <c r="A70" s="40" t="s">
        <v>271</v>
      </c>
      <c r="B70" s="122" t="str">
        <f t="shared" si="0"/>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2:
Each Responsible Entity shall implement one or more cyber security training program(s) appropriate to individual roles, functions, or responsibilities that collectively includes each of the applicable requirement parts in CIP-004-6 Table R2 – Cyber Security Training Program.
</v>
      </c>
      <c r="C70" s="126" t="s">
        <v>1</v>
      </c>
      <c r="D70" s="40" t="s">
        <v>351</v>
      </c>
      <c r="E70" s="122" t="str">
        <f t="shared" si="1"/>
        <v>Awareness and Training (PR.AT): The organization’s personnel and partners are provided cybersecurity awareness education and are adequately trained to perform their information security-related duties and responsibilities consistent with related policies, procedures, and agreements.</v>
      </c>
      <c r="F70" s="124" t="s">
        <v>33</v>
      </c>
      <c r="G70" s="125" t="str">
        <f t="shared" si="2"/>
        <v>Physical and cybersecurity personnel understand their roles and responsibilities</v>
      </c>
      <c r="H70" s="174" t="s">
        <v>830</v>
      </c>
      <c r="I70" s="153">
        <v>1</v>
      </c>
      <c r="J70" s="40" t="str">
        <f t="shared" si="16"/>
        <v>Partial</v>
      </c>
    </row>
    <row r="71" spans="1:10" ht="171.6">
      <c r="A71" s="40" t="s">
        <v>271</v>
      </c>
      <c r="B71" s="122" t="str">
        <f t="shared" si="0"/>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2:
Each Responsible Entity shall implement one or more cyber security training program(s) appropriate to individual roles, functions, or responsibilities that collectively includes each of the applicable requirement parts in CIP-004-6 Table R2 – Cyber Security Training Program.
</v>
      </c>
      <c r="C71" s="126" t="s">
        <v>1</v>
      </c>
      <c r="D71" s="40" t="s">
        <v>351</v>
      </c>
      <c r="E71" s="122" t="str">
        <f t="shared" si="1"/>
        <v>Awareness and Training (PR.AT): The organization’s personnel and partners are provided cybersecurity awareness education and are adequately trained to perform their information security-related duties and responsibilities consistent with related policies, procedures, and agreements.</v>
      </c>
      <c r="F71" s="124" t="s">
        <v>43</v>
      </c>
      <c r="G71" s="125" t="str">
        <f t="shared" si="2"/>
        <v>Cybersecurity is included in human resources practices (e.g., deprovisioning, personnel screening)</v>
      </c>
      <c r="H71" s="174" t="s">
        <v>831</v>
      </c>
      <c r="I71" s="153">
        <v>1</v>
      </c>
      <c r="J71" s="40" t="str">
        <f t="shared" si="16"/>
        <v>Partial</v>
      </c>
    </row>
    <row r="72" spans="1:10" ht="171.6">
      <c r="A72" s="40" t="s">
        <v>272</v>
      </c>
      <c r="B72" s="122" t="str">
        <f t="shared" si="0"/>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3:
Each Responsible Entity shall implement one or more documented personnel risk assessment program(s) to attain and retain authorized electronic or authorized unescorted physical access to BES Cyber Systems that collectively include each of the applicable requirement parts in CIP-004-6 Table R3 – Personnel Risk Assessment Program.
</v>
      </c>
      <c r="C72" s="126" t="s">
        <v>1</v>
      </c>
      <c r="D72" s="40" t="s">
        <v>350</v>
      </c>
      <c r="E72" s="122" t="str">
        <f t="shared" si="1"/>
        <v>Access Control (PR.AC): Access to assets and associated facilities is limited to authorized users, processes, or devices, and to authorized activities and transactions.</v>
      </c>
      <c r="F72" s="124" t="s">
        <v>56</v>
      </c>
      <c r="G72" s="125" t="str">
        <f t="shared" si="2"/>
        <v xml:space="preserve">Identities are proofed and bound to credentials and asserted in interactions </v>
      </c>
      <c r="H72" s="174" t="s">
        <v>830</v>
      </c>
      <c r="I72" s="153">
        <v>1</v>
      </c>
      <c r="J72" s="40" t="str">
        <f t="shared" si="16"/>
        <v>Partial</v>
      </c>
    </row>
    <row r="73" spans="1:10" ht="171.6">
      <c r="A73" s="40" t="s">
        <v>272</v>
      </c>
      <c r="B73" s="122" t="str">
        <f t="shared" si="0"/>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3:
Each Responsible Entity shall implement one or more documented personnel risk assessment program(s) to attain and retain authorized electronic or authorized unescorted physical access to BES Cyber Systems that collectively include each of the applicable requirement parts in CIP-004-6 Table R3 – Personnel Risk Assessment Program.
</v>
      </c>
      <c r="C73" s="126" t="s">
        <v>1</v>
      </c>
      <c r="D73" s="40" t="s">
        <v>353</v>
      </c>
      <c r="E73" s="122" t="str">
        <f t="shared" si="1"/>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v>
      </c>
      <c r="F73" s="124" t="s">
        <v>43</v>
      </c>
      <c r="G73" s="125" t="str">
        <f t="shared" si="2"/>
        <v>Cybersecurity is included in human resources practices (e.g., deprovisioning, personnel screening)</v>
      </c>
      <c r="H73" s="174" t="s">
        <v>831</v>
      </c>
      <c r="I73" s="153">
        <v>1</v>
      </c>
      <c r="J73" s="40" t="str">
        <f t="shared" si="16"/>
        <v>Partial</v>
      </c>
    </row>
    <row r="74" spans="1:10" ht="158.4">
      <c r="A74" s="40" t="s">
        <v>273</v>
      </c>
      <c r="B74" s="122" t="str">
        <f t="shared" si="0"/>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4:
Each Responsible Entity shall implement one or more documented access management program(s) that collectively include each of the applicable requirement parts in CIP-004-6 Table R4 – Access Management Program.
</v>
      </c>
      <c r="C74" s="123" t="s">
        <v>0</v>
      </c>
      <c r="D74" s="40" t="s">
        <v>80</v>
      </c>
      <c r="E74" s="122" t="str">
        <f t="shared" si="1"/>
        <v>Asset Management (ID.AM): The data, personnel, devices, systems, and facilities that enable the organization to achieve business purposes are identified and managed consistent with their relative importance to business objectives and the organization’s risk strategy.</v>
      </c>
      <c r="F74" s="124" t="s">
        <v>9</v>
      </c>
      <c r="G74" s="125" t="str">
        <f t="shared" si="2"/>
        <v>Cybersecurity roles and responsibilities for the entire workforce and third-party stakeholders (e.g., suppliers, customers, partners) are established</v>
      </c>
      <c r="H74" s="174" t="s">
        <v>831</v>
      </c>
      <c r="I74" s="153">
        <v>1</v>
      </c>
      <c r="J74" s="40" t="str">
        <f t="shared" si="16"/>
        <v>Partial</v>
      </c>
    </row>
    <row r="75" spans="1:10" ht="158.4">
      <c r="A75" s="40" t="s">
        <v>273</v>
      </c>
      <c r="B75" s="122" t="str">
        <f t="shared" si="0"/>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4:
Each Responsible Entity shall implement one or more documented access management program(s) that collectively include each of the applicable requirement parts in CIP-004-6 Table R4 – Access Management Program.
</v>
      </c>
      <c r="C75" s="126" t="s">
        <v>1</v>
      </c>
      <c r="D75" s="40" t="s">
        <v>350</v>
      </c>
      <c r="E75" s="122" t="str">
        <f t="shared" si="1"/>
        <v>Access Control (PR.AC): Access to assets and associated facilities is limited to authorized users, processes, or devices, and to authorized activities and transactions.</v>
      </c>
      <c r="F75" s="124" t="s">
        <v>24</v>
      </c>
      <c r="G75" s="125" t="str">
        <f t="shared" si="2"/>
        <v>Identities and credentials are issued, managed, verified, revoked, and audited for authorized devices, users and processes</v>
      </c>
      <c r="H75" s="174" t="s">
        <v>830</v>
      </c>
      <c r="I75" s="153">
        <v>1</v>
      </c>
      <c r="J75" s="40" t="str">
        <f t="shared" si="16"/>
        <v>Partial</v>
      </c>
    </row>
    <row r="76" spans="1:10" ht="158.4">
      <c r="A76" s="40" t="s">
        <v>273</v>
      </c>
      <c r="B76" s="122" t="str">
        <f t="shared" si="0"/>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4:
Each Responsible Entity shall implement one or more documented access management program(s) that collectively include each of the applicable requirement parts in CIP-004-6 Table R4 – Access Management Program.
</v>
      </c>
      <c r="C76" s="126" t="s">
        <v>1</v>
      </c>
      <c r="D76" s="40" t="s">
        <v>350</v>
      </c>
      <c r="E76" s="122" t="str">
        <f t="shared" si="1"/>
        <v>Access Control (PR.AC): Access to assets and associated facilities is limited to authorized users, processes, or devices, and to authorized activities and transactions.</v>
      </c>
      <c r="F76" s="124" t="s">
        <v>25</v>
      </c>
      <c r="G76" s="125" t="str">
        <f t="shared" si="2"/>
        <v>Physical access to assets is managed and protected</v>
      </c>
      <c r="H76" s="174" t="s">
        <v>830</v>
      </c>
      <c r="I76" s="153">
        <v>1</v>
      </c>
      <c r="J76" s="40" t="str">
        <f t="shared" si="16"/>
        <v>Partial</v>
      </c>
    </row>
    <row r="77" spans="1:10" ht="158.4">
      <c r="A77" s="40" t="s">
        <v>273</v>
      </c>
      <c r="B77" s="122" t="str">
        <f t="shared" si="0"/>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4:
Each Responsible Entity shall implement one or more documented access management program(s) that collectively include each of the applicable requirement parts in CIP-004-6 Table R4 – Access Management Program.
</v>
      </c>
      <c r="C77" s="126" t="s">
        <v>1</v>
      </c>
      <c r="D77" s="40" t="s">
        <v>350</v>
      </c>
      <c r="E77" s="122" t="str">
        <f t="shared" si="1"/>
        <v>Access Control (PR.AC): Access to assets and associated facilities is limited to authorized users, processes, or devices, and to authorized activities and transactions.</v>
      </c>
      <c r="F77" s="124" t="s">
        <v>26</v>
      </c>
      <c r="G77" s="125" t="str">
        <f t="shared" si="2"/>
        <v>Remote access is managed</v>
      </c>
      <c r="H77" s="174" t="s">
        <v>831</v>
      </c>
      <c r="I77" s="153">
        <v>1</v>
      </c>
      <c r="J77" s="40" t="str">
        <f t="shared" si="16"/>
        <v>Partial</v>
      </c>
    </row>
    <row r="78" spans="1:10" ht="158.4">
      <c r="A78" s="40" t="s">
        <v>273</v>
      </c>
      <c r="B78" s="122" t="str">
        <f t="shared" si="0"/>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4:
Each Responsible Entity shall implement one or more documented access management program(s) that collectively include each of the applicable requirement parts in CIP-004-6 Table R4 – Access Management Program.
</v>
      </c>
      <c r="C78" s="126" t="s">
        <v>1</v>
      </c>
      <c r="D78" s="40" t="s">
        <v>350</v>
      </c>
      <c r="E78" s="122" t="str">
        <f t="shared" si="1"/>
        <v>Access Control (PR.AC): Access to assets and associated facilities is limited to authorized users, processes, or devices, and to authorized activities and transactions.</v>
      </c>
      <c r="F78" s="124" t="s">
        <v>27</v>
      </c>
      <c r="G78" s="125" t="str">
        <f t="shared" si="2"/>
        <v>Access permissions are managed, incorporating the principles of least privilege and separation of duties</v>
      </c>
      <c r="H78" s="174" t="s">
        <v>830</v>
      </c>
      <c r="I78" s="153">
        <v>1</v>
      </c>
      <c r="J78" s="40" t="str">
        <f t="shared" si="16"/>
        <v>Partial</v>
      </c>
    </row>
    <row r="79" spans="1:10" ht="158.4">
      <c r="A79" s="40" t="s">
        <v>273</v>
      </c>
      <c r="B79" s="122" t="str">
        <f t="shared" si="0"/>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4:
Each Responsible Entity shall implement one or more documented access management program(s) that collectively include each of the applicable requirement parts in CIP-004-6 Table R4 – Access Management Program.
</v>
      </c>
      <c r="C79" s="126" t="s">
        <v>1</v>
      </c>
      <c r="D79" s="40" t="s">
        <v>352</v>
      </c>
      <c r="E79" s="122" t="str">
        <f t="shared" si="1"/>
        <v>Data Security (PR.DS): Information and records (data) are managed consistent with the organization’s risk strategy to protect the confidentiality, integrity, and availability of information.</v>
      </c>
      <c r="F79" s="124" t="s">
        <v>140</v>
      </c>
      <c r="G79" s="125" t="str">
        <f t="shared" si="2"/>
        <v>Data-at-rest is protected</v>
      </c>
      <c r="H79" s="174" t="s">
        <v>831</v>
      </c>
      <c r="I79" s="153">
        <v>1</v>
      </c>
      <c r="J79" s="40" t="str">
        <f t="shared" si="16"/>
        <v>Partial</v>
      </c>
    </row>
    <row r="80" spans="1:10" ht="158.4">
      <c r="A80" s="40" t="s">
        <v>273</v>
      </c>
      <c r="B80" s="122" t="str">
        <f t="shared" ref="B80:B149" si="17">VLOOKUP(A80,tbl_cip_requirements,2)</f>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4:
Each Responsible Entity shall implement one or more documented access management program(s) that collectively include each of the applicable requirement parts in CIP-004-6 Table R4 – Access Management Program.
</v>
      </c>
      <c r="C80" s="126" t="s">
        <v>1</v>
      </c>
      <c r="D80" s="40" t="s">
        <v>352</v>
      </c>
      <c r="E80" s="122" t="str">
        <f t="shared" ref="E80:E149" si="18">VLOOKUP(D80,tbl_csf_category_descriptions,2,FALSE)</f>
        <v>Data Security (PR.DS): Information and records (data) are managed consistent with the organization’s risk strategy to protect the confidentiality, integrity, and availability of information.</v>
      </c>
      <c r="F80" s="124" t="s">
        <v>143</v>
      </c>
      <c r="G80" s="125" t="str">
        <f t="shared" ref="G80:G149" si="19">VLOOKUP(F80,tbl_csf_subcategories_descriptions,2,FALSE)</f>
        <v>Data-in-transit is protected</v>
      </c>
      <c r="H80" s="174" t="s">
        <v>831</v>
      </c>
      <c r="I80" s="153">
        <v>1</v>
      </c>
      <c r="J80" s="40" t="str">
        <f t="shared" si="16"/>
        <v>Partial</v>
      </c>
    </row>
    <row r="81" spans="1:10" ht="158.4">
      <c r="A81" s="40" t="s">
        <v>273</v>
      </c>
      <c r="B81" s="122" t="str">
        <f t="shared" si="17"/>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4:
Each Responsible Entity shall implement one or more documented access management program(s) that collectively include each of the applicable requirement parts in CIP-004-6 Table R4 – Access Management Program.
</v>
      </c>
      <c r="C81" s="126" t="s">
        <v>1</v>
      </c>
      <c r="D81" s="40" t="s">
        <v>352</v>
      </c>
      <c r="E81" s="122" t="str">
        <f t="shared" si="18"/>
        <v>Data Security (PR.DS): Information and records (data) are managed consistent with the organization’s risk strategy to protect the confidentiality, integrity, and availability of information.</v>
      </c>
      <c r="F81" s="124" t="s">
        <v>149</v>
      </c>
      <c r="G81" s="125" t="str">
        <f t="shared" si="19"/>
        <v>Protections against data leaks are implemented</v>
      </c>
      <c r="H81" s="174" t="s">
        <v>831</v>
      </c>
      <c r="I81" s="153">
        <v>1</v>
      </c>
      <c r="J81" s="40" t="str">
        <f t="shared" si="16"/>
        <v>Partial</v>
      </c>
    </row>
    <row r="82" spans="1:10" ht="158.4">
      <c r="A82" s="40" t="s">
        <v>273</v>
      </c>
      <c r="B82" s="122" t="str">
        <f t="shared" si="17"/>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4:
Each Responsible Entity shall implement one or more documented access management program(s) that collectively include each of the applicable requirement parts in CIP-004-6 Table R4 – Access Management Program.
</v>
      </c>
      <c r="C82" s="126" t="s">
        <v>1</v>
      </c>
      <c r="D82" s="40" t="s">
        <v>353</v>
      </c>
      <c r="E82" s="122" t="str">
        <f t="shared" si="18"/>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v>
      </c>
      <c r="F82" s="124" t="s">
        <v>43</v>
      </c>
      <c r="G82" s="125" t="str">
        <f t="shared" si="19"/>
        <v>Cybersecurity is included in human resources practices (e.g., deprovisioning, personnel screening)</v>
      </c>
      <c r="H82" s="174" t="s">
        <v>831</v>
      </c>
      <c r="I82" s="153">
        <v>1</v>
      </c>
      <c r="J82" s="40" t="str">
        <f t="shared" si="16"/>
        <v>Partial</v>
      </c>
    </row>
    <row r="83" spans="1:10" ht="145.19999999999999">
      <c r="A83" s="40" t="s">
        <v>274</v>
      </c>
      <c r="B83" s="122" t="str">
        <f t="shared" si="17"/>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5:
Each Responsible Entity shall implement one or more documented access revocation program(s) that collectively include each of the applicable requirement parts in CIP-004-6 Table R5 – Access Revocation.
</v>
      </c>
      <c r="C83" s="126" t="s">
        <v>1</v>
      </c>
      <c r="D83" s="40" t="s">
        <v>350</v>
      </c>
      <c r="E83" s="122" t="str">
        <f t="shared" si="18"/>
        <v>Access Control (PR.AC): Access to assets and associated facilities is limited to authorized users, processes, or devices, and to authorized activities and transactions.</v>
      </c>
      <c r="F83" s="124" t="s">
        <v>24</v>
      </c>
      <c r="G83" s="125" t="str">
        <f t="shared" si="19"/>
        <v>Identities and credentials are issued, managed, verified, revoked, and audited for authorized devices, users and processes</v>
      </c>
      <c r="H83" s="174" t="s">
        <v>830</v>
      </c>
      <c r="I83" s="153">
        <v>1</v>
      </c>
      <c r="J83" s="40" t="str">
        <f t="shared" si="16"/>
        <v>Partial</v>
      </c>
    </row>
    <row r="84" spans="1:10" ht="145.19999999999999">
      <c r="A84" s="40" t="s">
        <v>274</v>
      </c>
      <c r="B84" s="122" t="str">
        <f t="shared" si="17"/>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5:
Each Responsible Entity shall implement one or more documented access revocation program(s) that collectively include each of the applicable requirement parts in CIP-004-6 Table R5 – Access Revocation.
</v>
      </c>
      <c r="C84" s="126" t="s">
        <v>1</v>
      </c>
      <c r="D84" s="40" t="s">
        <v>350</v>
      </c>
      <c r="E84" s="122" t="str">
        <f t="shared" si="18"/>
        <v>Access Control (PR.AC): Access to assets and associated facilities is limited to authorized users, processes, or devices, and to authorized activities and transactions.</v>
      </c>
      <c r="F84" s="124" t="s">
        <v>25</v>
      </c>
      <c r="G84" s="125" t="str">
        <f t="shared" si="19"/>
        <v>Physical access to assets is managed and protected</v>
      </c>
      <c r="H84" s="174" t="s">
        <v>830</v>
      </c>
      <c r="I84" s="153">
        <v>1</v>
      </c>
      <c r="J84" s="40" t="str">
        <f t="shared" si="16"/>
        <v>Partial</v>
      </c>
    </row>
    <row r="85" spans="1:10" ht="145.19999999999999">
      <c r="A85" s="40" t="s">
        <v>274</v>
      </c>
      <c r="B85" s="122" t="str">
        <f t="shared" si="17"/>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5:
Each Responsible Entity shall implement one or more documented access revocation program(s) that collectively include each of the applicable requirement parts in CIP-004-6 Table R5 – Access Revocation.
</v>
      </c>
      <c r="C85" s="126" t="s">
        <v>1</v>
      </c>
      <c r="D85" s="40" t="s">
        <v>350</v>
      </c>
      <c r="E85" s="122" t="str">
        <f t="shared" si="18"/>
        <v>Access Control (PR.AC): Access to assets and associated facilities is limited to authorized users, processes, or devices, and to authorized activities and transactions.</v>
      </c>
      <c r="F85" s="124" t="s">
        <v>26</v>
      </c>
      <c r="G85" s="125" t="str">
        <f t="shared" si="19"/>
        <v>Remote access is managed</v>
      </c>
      <c r="H85" s="174" t="s">
        <v>830</v>
      </c>
      <c r="I85" s="153">
        <v>1</v>
      </c>
      <c r="J85" s="40" t="str">
        <f t="shared" si="16"/>
        <v>Partial</v>
      </c>
    </row>
    <row r="86" spans="1:10" ht="145.19999999999999">
      <c r="A86" s="40" t="s">
        <v>274</v>
      </c>
      <c r="B86" s="122" t="str">
        <f t="shared" si="17"/>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5:
Each Responsible Entity shall implement one or more documented access revocation program(s) that collectively include each of the applicable requirement parts in CIP-004-6 Table R5 – Access Revocation.
</v>
      </c>
      <c r="C86" s="126" t="s">
        <v>1</v>
      </c>
      <c r="D86" s="40" t="s">
        <v>350</v>
      </c>
      <c r="E86" s="122" t="str">
        <f t="shared" si="18"/>
        <v>Access Control (PR.AC): Access to assets and associated facilities is limited to authorized users, processes, or devices, and to authorized activities and transactions.</v>
      </c>
      <c r="F86" s="124" t="s">
        <v>27</v>
      </c>
      <c r="G86" s="125" t="str">
        <f t="shared" si="19"/>
        <v>Access permissions are managed, incorporating the principles of least privilege and separation of duties</v>
      </c>
      <c r="H86" s="174" t="s">
        <v>830</v>
      </c>
      <c r="I86" s="153">
        <v>1</v>
      </c>
      <c r="J86" s="40" t="str">
        <f t="shared" si="16"/>
        <v>Partial</v>
      </c>
    </row>
    <row r="87" spans="1:10" ht="145.19999999999999">
      <c r="A87" s="40" t="s">
        <v>274</v>
      </c>
      <c r="B87" s="122" t="str">
        <f t="shared" si="17"/>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5:
Each Responsible Entity shall implement one or more documented access revocation program(s) that collectively include each of the applicable requirement parts in CIP-004-6 Table R5 – Access Revocation.
</v>
      </c>
      <c r="C87" s="126" t="s">
        <v>1</v>
      </c>
      <c r="D87" s="40" t="s">
        <v>352</v>
      </c>
      <c r="E87" s="122" t="str">
        <f t="shared" si="18"/>
        <v>Data Security (PR.DS): Information and records (data) are managed consistent with the organization’s risk strategy to protect the confidentiality, integrity, and availability of information.</v>
      </c>
      <c r="F87" s="124" t="s">
        <v>140</v>
      </c>
      <c r="G87" s="125" t="str">
        <f t="shared" si="19"/>
        <v>Data-at-rest is protected</v>
      </c>
      <c r="H87" s="174" t="s">
        <v>831</v>
      </c>
      <c r="I87" s="153">
        <v>1</v>
      </c>
      <c r="J87" s="40" t="str">
        <f t="shared" si="16"/>
        <v>Partial</v>
      </c>
    </row>
    <row r="88" spans="1:10" ht="145.19999999999999">
      <c r="A88" s="40" t="s">
        <v>274</v>
      </c>
      <c r="B88" s="122" t="str">
        <f t="shared" si="17"/>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5:
Each Responsible Entity shall implement one or more documented access revocation program(s) that collectively include each of the applicable requirement parts in CIP-004-6 Table R5 – Access Revocation.
</v>
      </c>
      <c r="C88" s="126" t="s">
        <v>1</v>
      </c>
      <c r="D88" s="40" t="s">
        <v>352</v>
      </c>
      <c r="E88" s="122" t="str">
        <f t="shared" si="18"/>
        <v>Data Security (PR.DS): Information and records (data) are managed consistent with the organization’s risk strategy to protect the confidentiality, integrity, and availability of information.</v>
      </c>
      <c r="F88" s="124" t="s">
        <v>143</v>
      </c>
      <c r="G88" s="125" t="str">
        <f t="shared" si="19"/>
        <v>Data-in-transit is protected</v>
      </c>
      <c r="H88" s="174" t="s">
        <v>831</v>
      </c>
      <c r="I88" s="153">
        <v>1</v>
      </c>
      <c r="J88" s="40" t="str">
        <f t="shared" si="16"/>
        <v>Partial</v>
      </c>
    </row>
    <row r="89" spans="1:10" ht="145.19999999999999">
      <c r="A89" s="40" t="s">
        <v>274</v>
      </c>
      <c r="B89" s="122" t="str">
        <f t="shared" si="17"/>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5:
Each Responsible Entity shall implement one or more documented access revocation program(s) that collectively include each of the applicable requirement parts in CIP-004-6 Table R5 – Access Revocation.
</v>
      </c>
      <c r="C89" s="126" t="s">
        <v>1</v>
      </c>
      <c r="D89" s="40" t="s">
        <v>352</v>
      </c>
      <c r="E89" s="122" t="str">
        <f t="shared" si="18"/>
        <v>Data Security (PR.DS): Information and records (data) are managed consistent with the organization’s risk strategy to protect the confidentiality, integrity, and availability of information.</v>
      </c>
      <c r="F89" s="124" t="s">
        <v>149</v>
      </c>
      <c r="G89" s="125" t="str">
        <f t="shared" si="19"/>
        <v>Protections against data leaks are implemented</v>
      </c>
      <c r="H89" s="174" t="s">
        <v>831</v>
      </c>
      <c r="I89" s="153">
        <v>1</v>
      </c>
      <c r="J89" s="40" t="str">
        <f t="shared" si="16"/>
        <v>Partial</v>
      </c>
    </row>
    <row r="90" spans="1:10" ht="145.19999999999999">
      <c r="A90" s="40" t="s">
        <v>274</v>
      </c>
      <c r="B90" s="122" t="str">
        <f t="shared" si="17"/>
        <v xml:space="preserve">Purpose: To minimize the risk against compromise that could lead to misoperation or instability in the Bulk Electric System (BES) from individuals accessing BES Cyber Systems by requiring an appropriate level of personnel risk assessment, training, and security awareness in support of protecting BES Cyber Systems.
Requirement 5:
Each Responsible Entity shall implement one or more documented access revocation program(s) that collectively include each of the applicable requirement parts in CIP-004-6 Table R5 – Access Revocation.
</v>
      </c>
      <c r="C90" s="126" t="s">
        <v>1</v>
      </c>
      <c r="D90" s="40" t="s">
        <v>353</v>
      </c>
      <c r="E90" s="122" t="str">
        <f t="shared" si="18"/>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v>
      </c>
      <c r="F90" s="124" t="s">
        <v>43</v>
      </c>
      <c r="G90" s="125" t="str">
        <f t="shared" si="19"/>
        <v>Cybersecurity is included in human resources practices (e.g., deprovisioning, personnel screening)</v>
      </c>
      <c r="H90" s="174" t="s">
        <v>831</v>
      </c>
      <c r="I90" s="153">
        <v>1</v>
      </c>
      <c r="J90" s="40" t="str">
        <f t="shared" si="16"/>
        <v>Partial</v>
      </c>
    </row>
    <row r="91" spans="1:10" ht="132">
      <c r="A91" s="40" t="s">
        <v>275</v>
      </c>
      <c r="B91" s="122" t="str">
        <f t="shared" si="17"/>
        <v xml:space="preserve">Purpose: To manage electronic access to BES Cyber Systems by specifying a controlled Electronic Security Perimeter in support of protecting BES Cyber Systems against compromise that could lead to misoperation or instability in the BES.
Requirement 1:
Each Responsible Entity shall implement one or more documented processes that collectively include each of the applicable requirement parts in CIP-005-5 Table R1 – Electronic Security Perimeter.
</v>
      </c>
      <c r="C91" s="123" t="s">
        <v>0</v>
      </c>
      <c r="D91" s="40" t="s">
        <v>80</v>
      </c>
      <c r="E91" s="122" t="str">
        <f t="shared" si="18"/>
        <v>Asset Management (ID.AM): The data, personnel, devices, systems, and facilities that enable the organization to achieve business purposes are identified and managed consistent with their relative importance to business objectives and the organization’s risk strategy.</v>
      </c>
      <c r="F91" s="124" t="s">
        <v>7</v>
      </c>
      <c r="G91" s="125" t="str">
        <f t="shared" si="19"/>
        <v>External information systems are catalogued</v>
      </c>
      <c r="H91" s="174" t="s">
        <v>830</v>
      </c>
      <c r="I91" s="153">
        <v>1</v>
      </c>
      <c r="J91" s="40" t="str">
        <f t="shared" si="16"/>
        <v>Partial</v>
      </c>
    </row>
    <row r="92" spans="1:10" ht="132">
      <c r="A92" s="40" t="s">
        <v>275</v>
      </c>
      <c r="B92" s="122" t="str">
        <f t="shared" si="17"/>
        <v xml:space="preserve">Purpose: To manage electronic access to BES Cyber Systems by specifying a controlled Electronic Security Perimeter in support of protecting BES Cyber Systems against compromise that could lead to misoperation or instability in the BES.
Requirement 1:
Each Responsible Entity shall implement one or more documented processes that collectively include each of the applicable requirement parts in CIP-005-5 Table R1 – Electronic Security Perimeter.
</v>
      </c>
      <c r="C92" s="126" t="s">
        <v>1</v>
      </c>
      <c r="D92" s="40" t="s">
        <v>350</v>
      </c>
      <c r="E92" s="122" t="str">
        <f t="shared" si="18"/>
        <v>Access Control (PR.AC): Access to assets and associated facilities is limited to authorized users, processes, or devices, and to authorized activities and transactions.</v>
      </c>
      <c r="F92" s="124" t="s">
        <v>26</v>
      </c>
      <c r="G92" s="125" t="str">
        <f t="shared" si="19"/>
        <v>Remote access is managed</v>
      </c>
      <c r="H92" s="174" t="s">
        <v>830</v>
      </c>
      <c r="I92" s="153">
        <v>1</v>
      </c>
      <c r="J92" s="40" t="str">
        <f t="shared" ref="J92:J126" si="20">VLOOKUP(I92,tbl_implementation_tier_description,2)</f>
        <v>Partial</v>
      </c>
    </row>
    <row r="93" spans="1:10" ht="132">
      <c r="A93" s="40" t="s">
        <v>275</v>
      </c>
      <c r="B93" s="122" t="str">
        <f t="shared" si="17"/>
        <v xml:space="preserve">Purpose: To manage electronic access to BES Cyber Systems by specifying a controlled Electronic Security Perimeter in support of protecting BES Cyber Systems against compromise that could lead to misoperation or instability in the BES.
Requirement 1:
Each Responsible Entity shall implement one or more documented processes that collectively include each of the applicable requirement parts in CIP-005-5 Table R1 – Electronic Security Perimeter.
</v>
      </c>
      <c r="C93" s="126" t="s">
        <v>1</v>
      </c>
      <c r="D93" s="40" t="s">
        <v>350</v>
      </c>
      <c r="E93" s="122" t="str">
        <f t="shared" si="18"/>
        <v>Access Control (PR.AC): Access to assets and associated facilities is limited to authorized users, processes, or devices, and to authorized activities and transactions.</v>
      </c>
      <c r="F93" s="124" t="s">
        <v>28</v>
      </c>
      <c r="G93" s="125" t="str">
        <f t="shared" si="19"/>
        <v>Network integrity is protected, incorporating network segregation where appropriate</v>
      </c>
      <c r="H93" s="174" t="s">
        <v>830</v>
      </c>
      <c r="I93" s="153">
        <v>1</v>
      </c>
      <c r="J93" s="40" t="str">
        <f t="shared" si="20"/>
        <v>Partial</v>
      </c>
    </row>
    <row r="94" spans="1:10" ht="132">
      <c r="A94" s="40" t="s">
        <v>275</v>
      </c>
      <c r="B94" s="122" t="str">
        <f t="shared" si="17"/>
        <v xml:space="preserve">Purpose: To manage electronic access to BES Cyber Systems by specifying a controlled Electronic Security Perimeter in support of protecting BES Cyber Systems against compromise that could lead to misoperation or instability in the BES.
Requirement 1:
Each Responsible Entity shall implement one or more documented processes that collectively include each of the applicable requirement parts in CIP-005-5 Table R1 – Electronic Security Perimeter.
</v>
      </c>
      <c r="C94" s="126" t="s">
        <v>1</v>
      </c>
      <c r="D94" s="40" t="s">
        <v>350</v>
      </c>
      <c r="E94" s="122" t="str">
        <f t="shared" si="18"/>
        <v>Access Control (PR.AC): Access to assets and associated facilities is limited to authorized users, processes, or devices, and to authorized activities and transactions.</v>
      </c>
      <c r="F94" s="124" t="s">
        <v>57</v>
      </c>
      <c r="G94" s="125" t="str">
        <f t="shared" si="19"/>
        <v xml:space="preserve">Users, devices, and other assets are authenticated (e.g., single-factor, multifactor) commensurate with the risk of the transaction (e.g., individuals’ security and privacy risks and other organizational risks) </v>
      </c>
      <c r="H94" s="174" t="s">
        <v>831</v>
      </c>
      <c r="I94" s="153">
        <v>1</v>
      </c>
      <c r="J94" s="40" t="str">
        <f t="shared" si="20"/>
        <v>Partial</v>
      </c>
    </row>
    <row r="95" spans="1:10" ht="132">
      <c r="A95" s="40" t="s">
        <v>275</v>
      </c>
      <c r="B95" s="122" t="str">
        <f t="shared" si="17"/>
        <v xml:space="preserve">Purpose: To manage electronic access to BES Cyber Systems by specifying a controlled Electronic Security Perimeter in support of protecting BES Cyber Systems against compromise that could lead to misoperation or instability in the BES.
Requirement 1:
Each Responsible Entity shall implement one or more documented processes that collectively include each of the applicable requirement parts in CIP-005-5 Table R1 – Electronic Security Perimeter.
</v>
      </c>
      <c r="C95" s="126" t="s">
        <v>1</v>
      </c>
      <c r="D95" s="40" t="s">
        <v>352</v>
      </c>
      <c r="E95" s="122" t="str">
        <f t="shared" si="18"/>
        <v>Data Security (PR.DS): Information and records (data) are managed consistent with the organization’s risk strategy to protect the confidentiality, integrity, and availability of information.</v>
      </c>
      <c r="F95" s="124" t="s">
        <v>143</v>
      </c>
      <c r="G95" s="125" t="str">
        <f t="shared" si="19"/>
        <v>Data-in-transit is protected</v>
      </c>
      <c r="H95" s="174" t="s">
        <v>831</v>
      </c>
      <c r="I95" s="153">
        <v>1</v>
      </c>
      <c r="J95" s="40" t="str">
        <f t="shared" si="20"/>
        <v>Partial</v>
      </c>
    </row>
    <row r="96" spans="1:10" ht="132">
      <c r="A96" s="40" t="s">
        <v>275</v>
      </c>
      <c r="B96" s="122" t="str">
        <f t="shared" si="17"/>
        <v xml:space="preserve">Purpose: To manage electronic access to BES Cyber Systems by specifying a controlled Electronic Security Perimeter in support of protecting BES Cyber Systems against compromise that could lead to misoperation or instability in the BES.
Requirement 1:
Each Responsible Entity shall implement one or more documented processes that collectively include each of the applicable requirement parts in CIP-005-5 Table R1 – Electronic Security Perimeter.
</v>
      </c>
      <c r="C96" s="126" t="s">
        <v>1</v>
      </c>
      <c r="D96" s="40" t="s">
        <v>352</v>
      </c>
      <c r="E96" s="122" t="str">
        <f t="shared" si="18"/>
        <v>Data Security (PR.DS): Information and records (data) are managed consistent with the organization’s risk strategy to protect the confidentiality, integrity, and availability of information.</v>
      </c>
      <c r="F96" s="124" t="s">
        <v>149</v>
      </c>
      <c r="G96" s="125" t="str">
        <f t="shared" si="19"/>
        <v>Protections against data leaks are implemented</v>
      </c>
      <c r="H96" s="174" t="s">
        <v>831</v>
      </c>
      <c r="I96" s="153">
        <v>1</v>
      </c>
      <c r="J96" s="40" t="str">
        <f t="shared" si="20"/>
        <v>Partial</v>
      </c>
    </row>
    <row r="97" spans="1:10" ht="132">
      <c r="A97" s="40" t="s">
        <v>275</v>
      </c>
      <c r="B97" s="122" t="str">
        <f t="shared" si="17"/>
        <v xml:space="preserve">Purpose: To manage electronic access to BES Cyber Systems by specifying a controlled Electronic Security Perimeter in support of protecting BES Cyber Systems against compromise that could lead to misoperation or instability in the BES.
Requirement 1:
Each Responsible Entity shall implement one or more documented processes that collectively include each of the applicable requirement parts in CIP-005-5 Table R1 – Electronic Security Perimeter.
</v>
      </c>
      <c r="C97" s="126" t="s">
        <v>1</v>
      </c>
      <c r="D97" s="40" t="s">
        <v>352</v>
      </c>
      <c r="E97" s="122" t="str">
        <f t="shared" si="18"/>
        <v>Data Security (PR.DS): Information and records (data) are managed consistent with the organization’s risk strategy to protect the confidentiality, integrity, and availability of information.</v>
      </c>
      <c r="F97" s="124" t="s">
        <v>152</v>
      </c>
      <c r="G97" s="125" t="str">
        <f t="shared" si="19"/>
        <v>Integrity checking mechanisms are used to verify software, firmware, and information integrity</v>
      </c>
      <c r="H97" s="174" t="s">
        <v>830</v>
      </c>
      <c r="I97" s="153">
        <v>1</v>
      </c>
      <c r="J97" s="40" t="str">
        <f t="shared" si="20"/>
        <v>Partial</v>
      </c>
    </row>
    <row r="98" spans="1:10" ht="132">
      <c r="A98" s="40" t="s">
        <v>275</v>
      </c>
      <c r="B98" s="122" t="str">
        <f t="shared" si="17"/>
        <v xml:space="preserve">Purpose: To manage electronic access to BES Cyber Systems by specifying a controlled Electronic Security Perimeter in support of protecting BES Cyber Systems against compromise that could lead to misoperation or instability in the BES.
Requirement 1:
Each Responsible Entity shall implement one or more documented processes that collectively include each of the applicable requirement parts in CIP-005-5 Table R1 – Electronic Security Perimeter.
</v>
      </c>
      <c r="C98" s="126" t="s">
        <v>1</v>
      </c>
      <c r="D98" s="40" t="s">
        <v>355</v>
      </c>
      <c r="E98" s="122" t="str">
        <f t="shared" si="18"/>
        <v>Protective Technology (PR.PT): Technical security solutions are managed to ensure the security and resilience of systems and assets, consistent with related policies, procedures, and agreements.</v>
      </c>
      <c r="F98" s="124" t="s">
        <v>48</v>
      </c>
      <c r="G98" s="125" t="str">
        <f t="shared" si="19"/>
        <v xml:space="preserve">Communications and control networks are protected </v>
      </c>
      <c r="H98" s="174" t="s">
        <v>831</v>
      </c>
      <c r="I98" s="153">
        <v>1</v>
      </c>
      <c r="J98" s="40" t="str">
        <f t="shared" si="20"/>
        <v>Partial</v>
      </c>
    </row>
    <row r="99" spans="1:10" ht="132">
      <c r="A99" s="40" t="s">
        <v>275</v>
      </c>
      <c r="B99" s="122" t="str">
        <f t="shared" si="17"/>
        <v xml:space="preserve">Purpose: To manage electronic access to BES Cyber Systems by specifying a controlled Electronic Security Perimeter in support of protecting BES Cyber Systems against compromise that could lead to misoperation or instability in the BES.
Requirement 1:
Each Responsible Entity shall implement one or more documented processes that collectively include each of the applicable requirement parts in CIP-005-5 Table R1 – Electronic Security Perimeter.
</v>
      </c>
      <c r="C99" s="127" t="s">
        <v>178</v>
      </c>
      <c r="D99" s="40" t="s">
        <v>356</v>
      </c>
      <c r="E99" s="122" t="str">
        <f t="shared" si="18"/>
        <v>Anomalies and Events (DE.AE): Anomalous activity is detected in a timely manner and the potential impact of events is understood.</v>
      </c>
      <c r="F99" s="124" t="s">
        <v>182</v>
      </c>
      <c r="G99" s="125" t="str">
        <f t="shared" si="19"/>
        <v>Detected events are analyzed to understand attack targets and methods</v>
      </c>
      <c r="H99" s="174" t="s">
        <v>831</v>
      </c>
      <c r="I99" s="153">
        <v>1</v>
      </c>
      <c r="J99" s="40" t="str">
        <f t="shared" si="20"/>
        <v>Partial</v>
      </c>
    </row>
    <row r="100" spans="1:10" ht="132">
      <c r="A100" s="40" t="s">
        <v>275</v>
      </c>
      <c r="B100" s="122" t="str">
        <f t="shared" si="17"/>
        <v xml:space="preserve">Purpose: To manage electronic access to BES Cyber Systems by specifying a controlled Electronic Security Perimeter in support of protecting BES Cyber Systems against compromise that could lead to misoperation or instability in the BES.
Requirement 1:
Each Responsible Entity shall implement one or more documented processes that collectively include each of the applicable requirement parts in CIP-005-5 Table R1 – Electronic Security Perimeter.
</v>
      </c>
      <c r="C100" s="127" t="s">
        <v>178</v>
      </c>
      <c r="D100" s="40" t="s">
        <v>357</v>
      </c>
      <c r="E100" s="122" t="str">
        <f t="shared" si="18"/>
        <v>Security Continuous Monitoring (DE.CM): The information system and assets are monitored at discrete intervals to identify cybersecurity events and verify the effectiveness of protective measures.</v>
      </c>
      <c r="F100" s="124" t="s">
        <v>189</v>
      </c>
      <c r="G100" s="125" t="str">
        <f t="shared" si="19"/>
        <v>The network is monitored to detect potential cybersecurity events</v>
      </c>
      <c r="H100" s="174" t="s">
        <v>831</v>
      </c>
      <c r="I100" s="153">
        <v>1</v>
      </c>
      <c r="J100" s="40" t="str">
        <f t="shared" si="20"/>
        <v>Partial</v>
      </c>
    </row>
    <row r="101" spans="1:10" ht="132">
      <c r="A101" s="40" t="s">
        <v>275</v>
      </c>
      <c r="B101" s="122" t="str">
        <f t="shared" si="17"/>
        <v xml:space="preserve">Purpose: To manage electronic access to BES Cyber Systems by specifying a controlled Electronic Security Perimeter in support of protecting BES Cyber Systems against compromise that could lead to misoperation or instability in the BES.
Requirement 1:
Each Responsible Entity shall implement one or more documented processes that collectively include each of the applicable requirement parts in CIP-005-5 Table R1 – Electronic Security Perimeter.
</v>
      </c>
      <c r="C101" s="127" t="s">
        <v>178</v>
      </c>
      <c r="D101" s="40" t="s">
        <v>357</v>
      </c>
      <c r="E101" s="122" t="str">
        <f t="shared" si="18"/>
        <v>Security Continuous Monitoring (DE.CM): The information system and assets are monitored at discrete intervals to identify cybersecurity events and verify the effectiveness of protective measures.</v>
      </c>
      <c r="F101" s="124" t="s">
        <v>200</v>
      </c>
      <c r="G101" s="125" t="str">
        <f t="shared" si="19"/>
        <v>External service provider activity is monitored to detect potential cybersecurity events</v>
      </c>
      <c r="H101" s="174" t="s">
        <v>831</v>
      </c>
      <c r="I101" s="153">
        <v>1</v>
      </c>
      <c r="J101" s="40" t="str">
        <f t="shared" si="20"/>
        <v>Partial</v>
      </c>
    </row>
    <row r="102" spans="1:10" ht="132">
      <c r="A102" s="40" t="s">
        <v>275</v>
      </c>
      <c r="B102" s="122" t="str">
        <f t="shared" si="17"/>
        <v xml:space="preserve">Purpose: To manage electronic access to BES Cyber Systems by specifying a controlled Electronic Security Perimeter in support of protecting BES Cyber Systems against compromise that could lead to misoperation or instability in the BES.
Requirement 1:
Each Responsible Entity shall implement one or more documented processes that collectively include each of the applicable requirement parts in CIP-005-5 Table R1 – Electronic Security Perimeter.
</v>
      </c>
      <c r="C102" s="127" t="s">
        <v>178</v>
      </c>
      <c r="D102" s="40" t="s">
        <v>357</v>
      </c>
      <c r="E102" s="122" t="str">
        <f t="shared" si="18"/>
        <v>Security Continuous Monitoring (DE.CM): The information system and assets are monitored at discrete intervals to identify cybersecurity events and verify the effectiveness of protective measures.</v>
      </c>
      <c r="F102" s="124" t="s">
        <v>202</v>
      </c>
      <c r="G102" s="125" t="str">
        <f t="shared" si="19"/>
        <v>Monitoring for unauthorized personnel, connections, devices, and software is performed</v>
      </c>
      <c r="H102" s="174" t="s">
        <v>830</v>
      </c>
      <c r="I102" s="153">
        <v>1</v>
      </c>
      <c r="J102" s="40" t="str">
        <f t="shared" si="20"/>
        <v>Partial</v>
      </c>
    </row>
    <row r="103" spans="1:10" ht="158.4">
      <c r="A103" s="40" t="s">
        <v>276</v>
      </c>
      <c r="B103" s="122" t="str">
        <f t="shared" si="17"/>
        <v xml:space="preserve">Purpose: To manage electronic access to BES Cyber Systems by specifying a controlled Electronic Security Perimeter in support of protecting BES Cyber Systems against compromise that could lead to misoperation or instability in the BES.
Requirement 2:
Each Responsible Entity allowing Interactive Remote Access to BES Cyber Systems shall implement one or more documented processes that collectively include the applicable requirement parts, where technically feasible, in CIP-005-5 Table R2 – Interactive Remote Access Management.
</v>
      </c>
      <c r="C103" s="123" t="s">
        <v>0</v>
      </c>
      <c r="D103" s="40" t="s">
        <v>80</v>
      </c>
      <c r="E103" s="122" t="str">
        <f t="shared" si="18"/>
        <v>Asset Management (ID.AM): The data, personnel, devices, systems, and facilities that enable the organization to achieve business purposes are identified and managed consistent with their relative importance to business objectives and the organization’s risk strategy.</v>
      </c>
      <c r="F103" s="124" t="s">
        <v>6</v>
      </c>
      <c r="G103" s="125" t="str">
        <f t="shared" si="19"/>
        <v>Organizational communication and data flows are mapped</v>
      </c>
      <c r="H103" s="174" t="s">
        <v>830</v>
      </c>
      <c r="I103" s="153">
        <v>1</v>
      </c>
      <c r="J103" s="40" t="str">
        <f t="shared" si="20"/>
        <v>Partial</v>
      </c>
    </row>
    <row r="104" spans="1:10" ht="158.4">
      <c r="A104" s="40" t="s">
        <v>276</v>
      </c>
      <c r="B104" s="122" t="str">
        <f t="shared" si="17"/>
        <v xml:space="preserve">Purpose: To manage electronic access to BES Cyber Systems by specifying a controlled Electronic Security Perimeter in support of protecting BES Cyber Systems against compromise that could lead to misoperation or instability in the BES.
Requirement 2:
Each Responsible Entity allowing Interactive Remote Access to BES Cyber Systems shall implement one or more documented processes that collectively include the applicable requirement parts, where technically feasible, in CIP-005-5 Table R2 – Interactive Remote Access Management.
</v>
      </c>
      <c r="C104" s="126" t="s">
        <v>1</v>
      </c>
      <c r="D104" s="40" t="s">
        <v>350</v>
      </c>
      <c r="E104" s="122" t="str">
        <f t="shared" si="18"/>
        <v>Access Control (PR.AC): Access to assets and associated facilities is limited to authorized users, processes, or devices, and to authorized activities and transactions.</v>
      </c>
      <c r="F104" s="124" t="s">
        <v>26</v>
      </c>
      <c r="G104" s="125" t="str">
        <f t="shared" si="19"/>
        <v>Remote access is managed</v>
      </c>
      <c r="H104" s="174" t="s">
        <v>831</v>
      </c>
      <c r="I104" s="153">
        <v>1</v>
      </c>
      <c r="J104" s="40" t="str">
        <f t="shared" si="20"/>
        <v>Partial</v>
      </c>
    </row>
    <row r="105" spans="1:10" ht="158.4">
      <c r="A105" s="40" t="s">
        <v>276</v>
      </c>
      <c r="B105" s="122" t="str">
        <f t="shared" si="17"/>
        <v xml:space="preserve">Purpose: To manage electronic access to BES Cyber Systems by specifying a controlled Electronic Security Perimeter in support of protecting BES Cyber Systems against compromise that could lead to misoperation or instability in the BES.
Requirement 2:
Each Responsible Entity allowing Interactive Remote Access to BES Cyber Systems shall implement one or more documented processes that collectively include the applicable requirement parts, where technically feasible, in CIP-005-5 Table R2 – Interactive Remote Access Management.
</v>
      </c>
      <c r="C105" s="126" t="s">
        <v>1</v>
      </c>
      <c r="D105" s="40" t="s">
        <v>350</v>
      </c>
      <c r="E105" s="122" t="str">
        <f t="shared" si="18"/>
        <v>Access Control (PR.AC): Access to assets and associated facilities is limited to authorized users, processes, or devices, and to authorized activities and transactions.</v>
      </c>
      <c r="F105" s="124" t="s">
        <v>27</v>
      </c>
      <c r="G105" s="125" t="str">
        <f t="shared" ref="G105" si="21">VLOOKUP(F105,tbl_csf_subcategories_descriptions,2,FALSE)</f>
        <v>Access permissions are managed, incorporating the principles of least privilege and separation of duties</v>
      </c>
      <c r="H105" s="174" t="s">
        <v>830</v>
      </c>
      <c r="I105" s="153">
        <v>1</v>
      </c>
      <c r="J105" s="40" t="str">
        <f t="shared" ref="J105" si="22">VLOOKUP(I105,tbl_implementation_tier_description,2)</f>
        <v>Partial</v>
      </c>
    </row>
    <row r="106" spans="1:10" ht="158.4">
      <c r="A106" s="40" t="s">
        <v>276</v>
      </c>
      <c r="B106" s="122" t="str">
        <f t="shared" si="17"/>
        <v xml:space="preserve">Purpose: To manage electronic access to BES Cyber Systems by specifying a controlled Electronic Security Perimeter in support of protecting BES Cyber Systems against compromise that could lead to misoperation or instability in the BES.
Requirement 2:
Each Responsible Entity allowing Interactive Remote Access to BES Cyber Systems shall implement one or more documented processes that collectively include the applicable requirement parts, where technically feasible, in CIP-005-5 Table R2 – Interactive Remote Access Management.
</v>
      </c>
      <c r="C106" s="126" t="s">
        <v>1</v>
      </c>
      <c r="D106" s="40" t="s">
        <v>350</v>
      </c>
      <c r="E106" s="122" t="str">
        <f t="shared" si="18"/>
        <v>Access Control (PR.AC): Access to assets and associated facilities is limited to authorized users, processes, or devices, and to authorized activities and transactions.</v>
      </c>
      <c r="F106" s="124" t="s">
        <v>57</v>
      </c>
      <c r="G106" s="125" t="str">
        <f t="shared" si="19"/>
        <v xml:space="preserve">Users, devices, and other assets are authenticated (e.g., single-factor, multifactor) commensurate with the risk of the transaction (e.g., individuals’ security and privacy risks and other organizational risks) </v>
      </c>
      <c r="H106" s="174" t="s">
        <v>831</v>
      </c>
      <c r="I106" s="153">
        <v>1</v>
      </c>
      <c r="J106" s="40" t="str">
        <f t="shared" si="20"/>
        <v>Partial</v>
      </c>
    </row>
    <row r="107" spans="1:10" ht="158.4">
      <c r="A107" s="40" t="s">
        <v>276</v>
      </c>
      <c r="B107" s="122" t="str">
        <f t="shared" si="17"/>
        <v xml:space="preserve">Purpose: To manage electronic access to BES Cyber Systems by specifying a controlled Electronic Security Perimeter in support of protecting BES Cyber Systems against compromise that could lead to misoperation or instability in the BES.
Requirement 2:
Each Responsible Entity allowing Interactive Remote Access to BES Cyber Systems shall implement one or more documented processes that collectively include the applicable requirement parts, where technically feasible, in CIP-005-5 Table R2 – Interactive Remote Access Management.
</v>
      </c>
      <c r="C107" s="126" t="s">
        <v>1</v>
      </c>
      <c r="D107" s="40" t="s">
        <v>352</v>
      </c>
      <c r="E107" s="122" t="str">
        <f t="shared" si="18"/>
        <v>Data Security (PR.DS): Information and records (data) are managed consistent with the organization’s risk strategy to protect the confidentiality, integrity, and availability of information.</v>
      </c>
      <c r="F107" s="124" t="s">
        <v>143</v>
      </c>
      <c r="G107" s="125" t="str">
        <f t="shared" si="19"/>
        <v>Data-in-transit is protected</v>
      </c>
      <c r="H107" s="174" t="s">
        <v>831</v>
      </c>
      <c r="I107" s="153">
        <v>1</v>
      </c>
      <c r="J107" s="40" t="str">
        <f t="shared" si="20"/>
        <v>Partial</v>
      </c>
    </row>
    <row r="108" spans="1:10" ht="158.4">
      <c r="A108" s="40" t="s">
        <v>276</v>
      </c>
      <c r="B108" s="122" t="str">
        <f t="shared" si="17"/>
        <v xml:space="preserve">Purpose: To manage electronic access to BES Cyber Systems by specifying a controlled Electronic Security Perimeter in support of protecting BES Cyber Systems against compromise that could lead to misoperation or instability in the BES.
Requirement 2:
Each Responsible Entity allowing Interactive Remote Access to BES Cyber Systems shall implement one or more documented processes that collectively include the applicable requirement parts, where technically feasible, in CIP-005-5 Table R2 – Interactive Remote Access Management.
</v>
      </c>
      <c r="C108" s="126" t="s">
        <v>1</v>
      </c>
      <c r="D108" s="40" t="s">
        <v>352</v>
      </c>
      <c r="E108" s="122" t="str">
        <f t="shared" si="18"/>
        <v>Data Security (PR.DS): Information and records (data) are managed consistent with the organization’s risk strategy to protect the confidentiality, integrity, and availability of information.</v>
      </c>
      <c r="F108" s="124" t="s">
        <v>149</v>
      </c>
      <c r="G108" s="125" t="str">
        <f t="shared" si="19"/>
        <v>Protections against data leaks are implemented</v>
      </c>
      <c r="H108" s="174" t="s">
        <v>831</v>
      </c>
      <c r="I108" s="153">
        <v>1</v>
      </c>
      <c r="J108" s="40" t="str">
        <f t="shared" si="20"/>
        <v>Partial</v>
      </c>
    </row>
    <row r="109" spans="1:10" ht="158.4">
      <c r="A109" s="40" t="s">
        <v>276</v>
      </c>
      <c r="B109" s="122" t="str">
        <f t="shared" si="17"/>
        <v xml:space="preserve">Purpose: To manage electronic access to BES Cyber Systems by specifying a controlled Electronic Security Perimeter in support of protecting BES Cyber Systems against compromise that could lead to misoperation or instability in the BES.
Requirement 2:
Each Responsible Entity allowing Interactive Remote Access to BES Cyber Systems shall implement one or more documented processes that collectively include the applicable requirement parts, where technically feasible, in CIP-005-5 Table R2 – Interactive Remote Access Management.
</v>
      </c>
      <c r="C109" s="126" t="s">
        <v>1</v>
      </c>
      <c r="D109" s="40" t="s">
        <v>354</v>
      </c>
      <c r="E109" s="122" t="str">
        <f t="shared" si="18"/>
        <v>Maintenance (PR.MA): Maintenance and repairs of industrial control and information system components is performed consistent with policies and procedures.</v>
      </c>
      <c r="F109" s="124" t="s">
        <v>170</v>
      </c>
      <c r="G109" s="125" t="str">
        <f t="shared" si="19"/>
        <v>Remote maintenance of organizational assets is approved, logged, and performed in a manner that prevents unauthorized access</v>
      </c>
      <c r="H109" s="174" t="s">
        <v>831</v>
      </c>
      <c r="I109" s="153">
        <v>1</v>
      </c>
      <c r="J109" s="40" t="str">
        <f t="shared" si="20"/>
        <v>Partial</v>
      </c>
    </row>
    <row r="110" spans="1:10" ht="158.4">
      <c r="A110" s="40" t="s">
        <v>276</v>
      </c>
      <c r="B110" s="122" t="str">
        <f t="shared" si="17"/>
        <v xml:space="preserve">Purpose: To manage electronic access to BES Cyber Systems by specifying a controlled Electronic Security Perimeter in support of protecting BES Cyber Systems against compromise that could lead to misoperation or instability in the BES.
Requirement 2:
Each Responsible Entity allowing Interactive Remote Access to BES Cyber Systems shall implement one or more documented processes that collectively include the applicable requirement parts, where technically feasible, in CIP-005-5 Table R2 – Interactive Remote Access Management.
</v>
      </c>
      <c r="C110" s="126" t="s">
        <v>1</v>
      </c>
      <c r="D110" s="40" t="s">
        <v>355</v>
      </c>
      <c r="E110" s="122" t="str">
        <f t="shared" si="18"/>
        <v>Protective Technology (PR.PT): Technical security solutions are managed to ensure the security and resilience of systems and assets, consistent with related policies, procedures, and agreements.</v>
      </c>
      <c r="F110" s="124" t="s">
        <v>48</v>
      </c>
      <c r="G110" s="125" t="str">
        <f t="shared" ref="G110" si="23">VLOOKUP(F110,tbl_csf_subcategories_descriptions,2,FALSE)</f>
        <v xml:space="preserve">Communications and control networks are protected </v>
      </c>
      <c r="H110" s="174" t="s">
        <v>830</v>
      </c>
      <c r="I110" s="153">
        <v>1</v>
      </c>
      <c r="J110" s="40" t="str">
        <f t="shared" ref="J110" si="24">VLOOKUP(I110,tbl_implementation_tier_description,2)</f>
        <v>Partial</v>
      </c>
    </row>
    <row r="111" spans="1:10" ht="158.4">
      <c r="A111" s="40" t="s">
        <v>276</v>
      </c>
      <c r="B111" s="122" t="str">
        <f t="shared" si="17"/>
        <v xml:space="preserve">Purpose: To manage electronic access to BES Cyber Systems by specifying a controlled Electronic Security Perimeter in support of protecting BES Cyber Systems against compromise that could lead to misoperation or instability in the BES.
Requirement 2:
Each Responsible Entity allowing Interactive Remote Access to BES Cyber Systems shall implement one or more documented processes that collectively include the applicable requirement parts, where technically feasible, in CIP-005-5 Table R2 – Interactive Remote Access Management.
</v>
      </c>
      <c r="C111" s="127" t="s">
        <v>178</v>
      </c>
      <c r="D111" s="40" t="s">
        <v>357</v>
      </c>
      <c r="E111" s="122" t="str">
        <f t="shared" si="18"/>
        <v>Security Continuous Monitoring (DE.CM): The information system and assets are monitored at discrete intervals to identify cybersecurity events and verify the effectiveness of protective measures.</v>
      </c>
      <c r="F111" s="124" t="s">
        <v>200</v>
      </c>
      <c r="G111" s="125" t="str">
        <f t="shared" si="19"/>
        <v>External service provider activity is monitored to detect potential cybersecurity events</v>
      </c>
      <c r="H111" s="174" t="s">
        <v>830</v>
      </c>
      <c r="I111" s="153">
        <v>1</v>
      </c>
      <c r="J111" s="40" t="str">
        <f t="shared" si="20"/>
        <v>Partial</v>
      </c>
    </row>
    <row r="112" spans="1:10" ht="132">
      <c r="A112" s="40" t="s">
        <v>277</v>
      </c>
      <c r="B112" s="122" t="str">
        <f t="shared" si="17"/>
        <v xml:space="preserve">Purpose: To manage physical access to Bulk Electric System (BES) Cyber Systems by specifying a physical security plan in support of protecting BES Cyber Systems against compromise that could lead to misoperation or instability in the BES.
Requirement 1:
Each Responsible Entity shall implement one or more documented physical security plan(s) that collectively include all of the applicable requirement parts in CIP-006-6 Table R1 – Physical Security Plan.
</v>
      </c>
      <c r="C112" s="126" t="s">
        <v>1</v>
      </c>
      <c r="D112" s="40" t="s">
        <v>350</v>
      </c>
      <c r="E112" s="122" t="str">
        <f t="shared" si="18"/>
        <v>Access Control (PR.AC): Access to assets and associated facilities is limited to authorized users, processes, or devices, and to authorized activities and transactions.</v>
      </c>
      <c r="F112" s="124" t="s">
        <v>25</v>
      </c>
      <c r="G112" s="125" t="str">
        <f t="shared" si="19"/>
        <v>Physical access to assets is managed and protected</v>
      </c>
      <c r="H112" s="174" t="s">
        <v>830</v>
      </c>
      <c r="I112" s="153">
        <v>1</v>
      </c>
      <c r="J112" s="40" t="str">
        <f t="shared" si="20"/>
        <v>Partial</v>
      </c>
    </row>
    <row r="113" spans="1:10" ht="132">
      <c r="A113" s="40" t="s">
        <v>277</v>
      </c>
      <c r="B113" s="122" t="str">
        <f t="shared" si="17"/>
        <v xml:space="preserve">Purpose: To manage physical access to Bulk Electric System (BES) Cyber Systems by specifying a physical security plan in support of protecting BES Cyber Systems against compromise that could lead to misoperation or instability in the BES.
Requirement 1:
Each Responsible Entity shall implement one or more documented physical security plan(s) that collectively include all of the applicable requirement parts in CIP-006-6 Table R1 – Physical Security Plan.
</v>
      </c>
      <c r="C113" s="126" t="s">
        <v>1</v>
      </c>
      <c r="D113" s="40" t="s">
        <v>355</v>
      </c>
      <c r="E113" s="122" t="str">
        <f t="shared" si="18"/>
        <v>Protective Technology (PR.PT): Technical security solutions are managed to ensure the security and resilience of systems and assets, consistent with related policies, procedures, and agreements.</v>
      </c>
      <c r="F113" s="124" t="s">
        <v>45</v>
      </c>
      <c r="G113" s="125" t="str">
        <f t="shared" si="19"/>
        <v>Audit/log records are determined, documented, implemented, and reviewed in accordance with policy</v>
      </c>
      <c r="H113" s="174" t="s">
        <v>830</v>
      </c>
      <c r="I113" s="153">
        <v>1</v>
      </c>
      <c r="J113" s="40" t="str">
        <f t="shared" si="20"/>
        <v>Partial</v>
      </c>
    </row>
    <row r="114" spans="1:10" ht="132">
      <c r="A114" s="40" t="s">
        <v>277</v>
      </c>
      <c r="B114" s="122" t="str">
        <f t="shared" si="17"/>
        <v xml:space="preserve">Purpose: To manage physical access to Bulk Electric System (BES) Cyber Systems by specifying a physical security plan in support of protecting BES Cyber Systems against compromise that could lead to misoperation or instability in the BES.
Requirement 1:
Each Responsible Entity shall implement one or more documented physical security plan(s) that collectively include all of the applicable requirement parts in CIP-006-6 Table R1 – Physical Security Plan.
</v>
      </c>
      <c r="C114" s="126" t="s">
        <v>1</v>
      </c>
      <c r="D114" s="40" t="s">
        <v>355</v>
      </c>
      <c r="E114" s="122" t="str">
        <f t="shared" si="18"/>
        <v>Protective Technology (PR.PT): Technical security solutions are managed to ensure the security and resilience of systems and assets, consistent with related policies, procedures, and agreements.</v>
      </c>
      <c r="F114" s="124" t="s">
        <v>48</v>
      </c>
      <c r="G114" s="125" t="str">
        <f t="shared" si="19"/>
        <v xml:space="preserve">Communications and control networks are protected </v>
      </c>
      <c r="H114" s="174" t="s">
        <v>831</v>
      </c>
      <c r="I114" s="153">
        <v>1</v>
      </c>
      <c r="J114" s="40" t="str">
        <f t="shared" si="20"/>
        <v>Partial</v>
      </c>
    </row>
    <row r="115" spans="1:10" ht="132">
      <c r="A115" s="40" t="s">
        <v>277</v>
      </c>
      <c r="B115" s="122" t="str">
        <f t="shared" si="17"/>
        <v xml:space="preserve">Purpose: To manage physical access to Bulk Electric System (BES) Cyber Systems by specifying a physical security plan in support of protecting BES Cyber Systems against compromise that could lead to misoperation or instability in the BES.
Requirement 1:
Each Responsible Entity shall implement one or more documented physical security plan(s) that collectively include all of the applicable requirement parts in CIP-006-6 Table R1 – Physical Security Plan.
</v>
      </c>
      <c r="C115" s="127" t="s">
        <v>178</v>
      </c>
      <c r="D115" s="40" t="s">
        <v>357</v>
      </c>
      <c r="E115" s="122" t="str">
        <f t="shared" si="18"/>
        <v>Security Continuous Monitoring (DE.CM): The information system and assets are monitored at discrete intervals to identify cybersecurity events and verify the effectiveness of protective measures.</v>
      </c>
      <c r="F115" s="124" t="s">
        <v>192</v>
      </c>
      <c r="G115" s="125" t="str">
        <f t="shared" si="19"/>
        <v>The physical environment is monitored to detect potential cybersecurity events</v>
      </c>
      <c r="H115" s="174" t="s">
        <v>830</v>
      </c>
      <c r="I115" s="153">
        <v>1</v>
      </c>
      <c r="J115" s="40" t="str">
        <f t="shared" si="20"/>
        <v>Partial</v>
      </c>
    </row>
    <row r="116" spans="1:10" ht="132">
      <c r="A116" s="40" t="s">
        <v>277</v>
      </c>
      <c r="B116" s="122" t="str">
        <f t="shared" si="17"/>
        <v xml:space="preserve">Purpose: To manage physical access to Bulk Electric System (BES) Cyber Systems by specifying a physical security plan in support of protecting BES Cyber Systems against compromise that could lead to misoperation or instability in the BES.
Requirement 1:
Each Responsible Entity shall implement one or more documented physical security plan(s) that collectively include all of the applicable requirement parts in CIP-006-6 Table R1 – Physical Security Plan.
</v>
      </c>
      <c r="C116" s="127" t="s">
        <v>178</v>
      </c>
      <c r="D116" s="40" t="s">
        <v>357</v>
      </c>
      <c r="E116" s="122" t="str">
        <f t="shared" si="18"/>
        <v>Security Continuous Monitoring (DE.CM): The information system and assets are monitored at discrete intervals to identify cybersecurity events and verify the effectiveness of protective measures.</v>
      </c>
      <c r="F116" s="124" t="s">
        <v>194</v>
      </c>
      <c r="G116" s="125" t="str">
        <f t="shared" si="19"/>
        <v>Personnel activity is monitored to detect potential cybersecurity events</v>
      </c>
      <c r="H116" s="174" t="s">
        <v>830</v>
      </c>
      <c r="I116" s="153">
        <v>1</v>
      </c>
      <c r="J116" s="40" t="str">
        <f t="shared" si="20"/>
        <v>Partial</v>
      </c>
    </row>
    <row r="117" spans="1:10" ht="132">
      <c r="A117" s="40" t="s">
        <v>277</v>
      </c>
      <c r="B117" s="122" t="str">
        <f t="shared" si="17"/>
        <v xml:space="preserve">Purpose: To manage physical access to Bulk Electric System (BES) Cyber Systems by specifying a physical security plan in support of protecting BES Cyber Systems against compromise that could lead to misoperation or instability in the BES.
Requirement 1:
Each Responsible Entity shall implement one or more documented physical security plan(s) that collectively include all of the applicable requirement parts in CIP-006-6 Table R1 – Physical Security Plan.
</v>
      </c>
      <c r="C117" s="127" t="s">
        <v>178</v>
      </c>
      <c r="D117" s="40" t="s">
        <v>357</v>
      </c>
      <c r="E117" s="122" t="str">
        <f t="shared" si="18"/>
        <v>Security Continuous Monitoring (DE.CM): The information system and assets are monitored at discrete intervals to identify cybersecurity events and verify the effectiveness of protective measures.</v>
      </c>
      <c r="F117" s="124" t="s">
        <v>200</v>
      </c>
      <c r="G117" s="125" t="str">
        <f t="shared" si="19"/>
        <v>External service provider activity is monitored to detect potential cybersecurity events</v>
      </c>
      <c r="H117" s="174" t="s">
        <v>830</v>
      </c>
      <c r="I117" s="153">
        <v>1</v>
      </c>
      <c r="J117" s="40" t="str">
        <f t="shared" si="20"/>
        <v>Partial</v>
      </c>
    </row>
    <row r="118" spans="1:10" ht="132">
      <c r="A118" s="40" t="s">
        <v>277</v>
      </c>
      <c r="B118" s="122" t="str">
        <f t="shared" si="17"/>
        <v xml:space="preserve">Purpose: To manage physical access to Bulk Electric System (BES) Cyber Systems by specifying a physical security plan in support of protecting BES Cyber Systems against compromise that could lead to misoperation or instability in the BES.
Requirement 1:
Each Responsible Entity shall implement one or more documented physical security plan(s) that collectively include all of the applicable requirement parts in CIP-006-6 Table R1 – Physical Security Plan.
</v>
      </c>
      <c r="C118" s="127" t="s">
        <v>178</v>
      </c>
      <c r="D118" s="40" t="s">
        <v>357</v>
      </c>
      <c r="E118" s="122" t="str">
        <f t="shared" si="18"/>
        <v>Security Continuous Monitoring (DE.CM): The information system and assets are monitored at discrete intervals to identify cybersecurity events and verify the effectiveness of protective measures.</v>
      </c>
      <c r="F118" s="124" t="s">
        <v>202</v>
      </c>
      <c r="G118" s="125" t="str">
        <f t="shared" si="19"/>
        <v>Monitoring for unauthorized personnel, connections, devices, and software is performed</v>
      </c>
      <c r="H118" s="174" t="s">
        <v>830</v>
      </c>
      <c r="I118" s="153">
        <v>1</v>
      </c>
      <c r="J118" s="40" t="str">
        <f t="shared" si="20"/>
        <v>Partial</v>
      </c>
    </row>
    <row r="119" spans="1:10" ht="132">
      <c r="A119" s="40" t="s">
        <v>278</v>
      </c>
      <c r="B119" s="122" t="str">
        <f t="shared" si="17"/>
        <v xml:space="preserve">Purpose: To manage physical access to Bulk Electric System (BES) Cyber Systems by specifying a physical security plan in support of protecting BES Cyber Systems against compromise that could lead to misoperation or instability in the BES.
Requirement 2:
Each Responsible Entity shall implement one or more documented visitor control program(s) that include each of the applicable requirement parts in CIP-006-6 Table R2 – Visitor Control Program.
</v>
      </c>
      <c r="C119" s="126" t="s">
        <v>1</v>
      </c>
      <c r="D119" s="40" t="s">
        <v>350</v>
      </c>
      <c r="E119" s="122" t="str">
        <f t="shared" si="18"/>
        <v>Access Control (PR.AC): Access to assets and associated facilities is limited to authorized users, processes, or devices, and to authorized activities and transactions.</v>
      </c>
      <c r="F119" s="124" t="s">
        <v>25</v>
      </c>
      <c r="G119" s="125" t="str">
        <f t="shared" si="19"/>
        <v>Physical access to assets is managed and protected</v>
      </c>
      <c r="H119" s="174" t="s">
        <v>830</v>
      </c>
      <c r="I119" s="153">
        <v>1</v>
      </c>
      <c r="J119" s="40" t="str">
        <f t="shared" si="20"/>
        <v>Partial</v>
      </c>
    </row>
    <row r="120" spans="1:10" ht="132">
      <c r="A120" s="40" t="s">
        <v>278</v>
      </c>
      <c r="B120" s="122" t="str">
        <f t="shared" si="17"/>
        <v xml:space="preserve">Purpose: To manage physical access to Bulk Electric System (BES) Cyber Systems by specifying a physical security plan in support of protecting BES Cyber Systems against compromise that could lead to misoperation or instability in the BES.
Requirement 2:
Each Responsible Entity shall implement one or more documented visitor control program(s) that include each of the applicable requirement parts in CIP-006-6 Table R2 – Visitor Control Program.
</v>
      </c>
      <c r="C120" s="126" t="s">
        <v>1</v>
      </c>
      <c r="D120" s="40" t="s">
        <v>351</v>
      </c>
      <c r="E120" s="122" t="str">
        <f t="shared" si="18"/>
        <v>Awareness and Training (PR.AT): The organization’s personnel and partners are provided cybersecurity awareness education and are adequately trained to perform their information security-related duties and responsibilities consistent with related policies, procedures, and agreements.</v>
      </c>
      <c r="F120" s="124" t="s">
        <v>33</v>
      </c>
      <c r="G120" s="125" t="str">
        <f t="shared" si="19"/>
        <v>Physical and cybersecurity personnel understand their roles and responsibilities</v>
      </c>
      <c r="H120" s="174" t="s">
        <v>830</v>
      </c>
      <c r="I120" s="153">
        <v>1</v>
      </c>
      <c r="J120" s="40" t="str">
        <f t="shared" si="20"/>
        <v>Partial</v>
      </c>
    </row>
    <row r="121" spans="1:10" ht="132">
      <c r="A121" s="40" t="s">
        <v>278</v>
      </c>
      <c r="B121" s="122" t="str">
        <f t="shared" si="17"/>
        <v xml:space="preserve">Purpose: To manage physical access to Bulk Electric System (BES) Cyber Systems by specifying a physical security plan in support of protecting BES Cyber Systems against compromise that could lead to misoperation or instability in the BES.
Requirement 2:
Each Responsible Entity shall implement one or more documented visitor control program(s) that include each of the applicable requirement parts in CIP-006-6 Table R2 – Visitor Control Program.
</v>
      </c>
      <c r="C121" s="126" t="s">
        <v>1</v>
      </c>
      <c r="D121" s="40" t="s">
        <v>355</v>
      </c>
      <c r="E121" s="122" t="str">
        <f t="shared" si="18"/>
        <v>Protective Technology (PR.PT): Technical security solutions are managed to ensure the security and resilience of systems and assets, consistent with related policies, procedures, and agreements.</v>
      </c>
      <c r="F121" s="124" t="s">
        <v>45</v>
      </c>
      <c r="G121" s="125" t="str">
        <f t="shared" si="19"/>
        <v>Audit/log records are determined, documented, implemented, and reviewed in accordance with policy</v>
      </c>
      <c r="H121" s="174" t="s">
        <v>831</v>
      </c>
      <c r="I121" s="153">
        <v>1</v>
      </c>
      <c r="J121" s="40" t="str">
        <f t="shared" si="20"/>
        <v>Partial</v>
      </c>
    </row>
    <row r="122" spans="1:10" ht="132">
      <c r="A122" s="40" t="s">
        <v>278</v>
      </c>
      <c r="B122" s="122" t="str">
        <f t="shared" si="17"/>
        <v xml:space="preserve">Purpose: To manage physical access to Bulk Electric System (BES) Cyber Systems by specifying a physical security plan in support of protecting BES Cyber Systems against compromise that could lead to misoperation or instability in the BES.
Requirement 2:
Each Responsible Entity shall implement one or more documented visitor control program(s) that include each of the applicable requirement parts in CIP-006-6 Table R2 – Visitor Control Program.
</v>
      </c>
      <c r="C122" s="127" t="s">
        <v>178</v>
      </c>
      <c r="D122" s="40" t="s">
        <v>357</v>
      </c>
      <c r="E122" s="122" t="str">
        <f t="shared" si="18"/>
        <v>Security Continuous Monitoring (DE.CM): The information system and assets are monitored at discrete intervals to identify cybersecurity events and verify the effectiveness of protective measures.</v>
      </c>
      <c r="F122" s="124" t="s">
        <v>192</v>
      </c>
      <c r="G122" s="125" t="str">
        <f t="shared" si="19"/>
        <v>The physical environment is monitored to detect potential cybersecurity events</v>
      </c>
      <c r="H122" s="174" t="s">
        <v>830</v>
      </c>
      <c r="I122" s="153">
        <v>1</v>
      </c>
      <c r="J122" s="40" t="str">
        <f t="shared" si="20"/>
        <v>Partial</v>
      </c>
    </row>
    <row r="123" spans="1:10" ht="145.19999999999999">
      <c r="A123" s="40" t="s">
        <v>279</v>
      </c>
      <c r="B123" s="122" t="str">
        <f t="shared" si="17"/>
        <v xml:space="preserve">Purpose: To manage physical access to Bulk Electric System (BES) Cyber Systems by specifying a physical security plan in support of protecting BES Cyber Systems against compromise that could lead to misoperation or instability in the BES.
Requirement 3:
Each Responsible Entity shall implement one or more documented Physical Access Control System maintenance and testing program(s) that collectively include each of the applicable requirement parts in CIP-006-6 Table R3 – Maintenance and Testing Program.
</v>
      </c>
      <c r="C123" s="126" t="s">
        <v>1</v>
      </c>
      <c r="D123" s="40" t="s">
        <v>354</v>
      </c>
      <c r="E123" s="122" t="str">
        <f t="shared" si="18"/>
        <v>Maintenance (PR.MA): Maintenance and repairs of industrial control and information system components is performed consistent with policies and procedures.</v>
      </c>
      <c r="F123" s="124" t="s">
        <v>167</v>
      </c>
      <c r="G123" s="125" t="str">
        <f t="shared" si="19"/>
        <v>Maintenance and repair of organizational assets is performed and logged in a timely manner, with approved and controlled tools</v>
      </c>
      <c r="H123" s="174" t="s">
        <v>830</v>
      </c>
      <c r="I123" s="153">
        <v>1</v>
      </c>
      <c r="J123" s="40" t="str">
        <f t="shared" si="20"/>
        <v>Partial</v>
      </c>
    </row>
    <row r="124" spans="1:10" ht="145.19999999999999">
      <c r="A124" s="40" t="s">
        <v>279</v>
      </c>
      <c r="B124" s="122" t="str">
        <f t="shared" si="17"/>
        <v xml:space="preserve">Purpose: To manage physical access to Bulk Electric System (BES) Cyber Systems by specifying a physical security plan in support of protecting BES Cyber Systems against compromise that could lead to misoperation or instability in the BES.
Requirement 3:
Each Responsible Entity shall implement one or more documented Physical Access Control System maintenance and testing program(s) that collectively include each of the applicable requirement parts in CIP-006-6 Table R3 – Maintenance and Testing Program.
</v>
      </c>
      <c r="C124" s="126" t="s">
        <v>1</v>
      </c>
      <c r="D124" s="40" t="s">
        <v>354</v>
      </c>
      <c r="E124" s="122" t="str">
        <f t="shared" si="18"/>
        <v>Maintenance (PR.MA): Maintenance and repairs of industrial control and information system components is performed consistent with policies and procedures.</v>
      </c>
      <c r="F124" s="124" t="s">
        <v>170</v>
      </c>
      <c r="G124" s="125" t="str">
        <f t="shared" ref="G124" si="25">VLOOKUP(F124,tbl_csf_subcategories_descriptions,2,FALSE)</f>
        <v>Remote maintenance of organizational assets is approved, logged, and performed in a manner that prevents unauthorized access</v>
      </c>
      <c r="H124" s="174" t="s">
        <v>830</v>
      </c>
      <c r="I124" s="153">
        <v>1</v>
      </c>
      <c r="J124" s="40" t="str">
        <f t="shared" ref="J124" si="26">VLOOKUP(I124,tbl_implementation_tier_description,2)</f>
        <v>Partial</v>
      </c>
    </row>
    <row r="125" spans="1:10" ht="145.19999999999999">
      <c r="A125" s="40" t="s">
        <v>279</v>
      </c>
      <c r="B125" s="122" t="str">
        <f t="shared" si="17"/>
        <v xml:space="preserve">Purpose: To manage physical access to Bulk Electric System (BES) Cyber Systems by specifying a physical security plan in support of protecting BES Cyber Systems against compromise that could lead to misoperation or instability in the BES.
Requirement 3:
Each Responsible Entity shall implement one or more documented Physical Access Control System maintenance and testing program(s) that collectively include each of the applicable requirement parts in CIP-006-6 Table R3 – Maintenance and Testing Program.
</v>
      </c>
      <c r="C125" s="127" t="s">
        <v>178</v>
      </c>
      <c r="D125" s="40" t="s">
        <v>358</v>
      </c>
      <c r="E125" s="122" t="str">
        <f t="shared" si="18"/>
        <v>Detection Processes (DE.DP): Detection processes and procedures are maintained and tested to ensure timely and adequate awareness of anomalous events.</v>
      </c>
      <c r="F125" s="124" t="s">
        <v>211</v>
      </c>
      <c r="G125" s="125" t="str">
        <f t="shared" si="19"/>
        <v>Detection processes are tested</v>
      </c>
      <c r="H125" s="174" t="s">
        <v>831</v>
      </c>
      <c r="I125" s="153">
        <v>1</v>
      </c>
      <c r="J125" s="40" t="str">
        <f t="shared" si="20"/>
        <v>Partial</v>
      </c>
    </row>
    <row r="126" spans="1:10" ht="145.19999999999999">
      <c r="A126" s="40" t="s">
        <v>280</v>
      </c>
      <c r="B126" s="122" t="str">
        <f t="shared" si="17"/>
        <v xml:space="preserve">Purpose: To manage system security by specifying select technical, operational, and procedural requirements in support of protecting BES Cyber Systems against compromise that could lead to misoperation or instability in the Bulk Electric System (BES).
Requirement 1:
Each Responsible Entity shall implement one or more documented process(es) that collectively include each of the applicable requirement parts in CIP-007-6 Table R1 – Ports and Services.
</v>
      </c>
      <c r="C126" s="126" t="s">
        <v>1</v>
      </c>
      <c r="D126" s="40" t="s">
        <v>350</v>
      </c>
      <c r="E126" s="122" t="str">
        <f t="shared" si="18"/>
        <v>Access Control (PR.AC): Access to assets and associated facilities is limited to authorized users, processes, or devices, and to authorized activities and transactions.</v>
      </c>
      <c r="F126" s="124" t="s">
        <v>25</v>
      </c>
      <c r="G126" s="125" t="str">
        <f t="shared" si="19"/>
        <v>Physical access to assets is managed and protected</v>
      </c>
      <c r="H126" s="174" t="s">
        <v>830</v>
      </c>
      <c r="I126" s="153">
        <v>1</v>
      </c>
      <c r="J126" s="40" t="str">
        <f t="shared" si="20"/>
        <v>Partial</v>
      </c>
    </row>
    <row r="127" spans="1:10" ht="145.19999999999999">
      <c r="A127" s="40" t="s">
        <v>280</v>
      </c>
      <c r="B127" s="122" t="str">
        <f t="shared" si="17"/>
        <v xml:space="preserve">Purpose: To manage system security by specifying select technical, operational, and procedural requirements in support of protecting BES Cyber Systems against compromise that could lead to misoperation or instability in the Bulk Electric System (BES).
Requirement 1:
Each Responsible Entity shall implement one or more documented process(es) that collectively include each of the applicable requirement parts in CIP-007-6 Table R1 – Ports and Services.
</v>
      </c>
      <c r="C127" s="126" t="s">
        <v>1</v>
      </c>
      <c r="D127" s="40" t="s">
        <v>355</v>
      </c>
      <c r="E127" s="122" t="str">
        <f t="shared" si="18"/>
        <v>Protective Technology (PR.PT): Technical security solutions are managed to ensure the security and resilience of systems and assets, consistent with related policies, procedures, and agreements.</v>
      </c>
      <c r="F127" s="124" t="s">
        <v>46</v>
      </c>
      <c r="G127" s="125" t="str">
        <f t="shared" si="19"/>
        <v>Removable media is protected and its use restricted according to policy</v>
      </c>
      <c r="H127" s="174" t="s">
        <v>830</v>
      </c>
      <c r="I127" s="153">
        <v>1</v>
      </c>
      <c r="J127" s="40" t="str">
        <f t="shared" ref="J127:J163" si="27">VLOOKUP(I127,tbl_implementation_tier_description,2)</f>
        <v>Partial</v>
      </c>
    </row>
    <row r="128" spans="1:10" ht="145.19999999999999">
      <c r="A128" s="40" t="s">
        <v>280</v>
      </c>
      <c r="B128" s="122" t="str">
        <f t="shared" si="17"/>
        <v xml:space="preserve">Purpose: To manage system security by specifying select technical, operational, and procedural requirements in support of protecting BES Cyber Systems against compromise that could lead to misoperation or instability in the Bulk Electric System (BES).
Requirement 1:
Each Responsible Entity shall implement one or more documented process(es) that collectively include each of the applicable requirement parts in CIP-007-6 Table R1 – Ports and Services.
</v>
      </c>
      <c r="C128" s="126" t="s">
        <v>1</v>
      </c>
      <c r="D128" s="40" t="s">
        <v>355</v>
      </c>
      <c r="E128" s="122" t="str">
        <f t="shared" si="18"/>
        <v>Protective Technology (PR.PT): Technical security solutions are managed to ensure the security and resilience of systems and assets, consistent with related policies, procedures, and agreements.</v>
      </c>
      <c r="F128" s="124" t="s">
        <v>47</v>
      </c>
      <c r="G128" s="125" t="str">
        <f t="shared" si="19"/>
        <v xml:space="preserve">The principle of least functionality is incorporated by configuring systems to provide only essential capabilities </v>
      </c>
      <c r="H128" s="174" t="s">
        <v>830</v>
      </c>
      <c r="I128" s="153">
        <v>1</v>
      </c>
      <c r="J128" s="40" t="str">
        <f t="shared" si="27"/>
        <v>Partial</v>
      </c>
    </row>
    <row r="129" spans="1:10" ht="145.19999999999999">
      <c r="A129" s="40" t="s">
        <v>281</v>
      </c>
      <c r="B129" s="122" t="str">
        <f t="shared" si="17"/>
        <v xml:space="preserve">Purpose: To manage system security by specifying select technical, operational, and procedural requirements in support of protecting BES Cyber Systems against compromise that could lead to misoperation or instability in the Bulk Electric System (BES).
Requirement 2:
Each Responsible Entity shall implement one or more documented process(es) that collectively include each of the applicable requirement parts in CIP-007-6 Table R2 – Security Patch Management.
</v>
      </c>
      <c r="C129" s="123" t="s">
        <v>0</v>
      </c>
      <c r="D129" s="40" t="s">
        <v>261</v>
      </c>
      <c r="E129" s="122" t="str">
        <f t="shared" si="18"/>
        <v>Risk Assessment (ID.RA): The organization understands the cybersecurity risk to organizational operations (including mission, functions, image, or reputation), organizational assets, and individuals.</v>
      </c>
      <c r="F129" s="124" t="s">
        <v>15</v>
      </c>
      <c r="G129" s="125" t="str">
        <f t="shared" si="19"/>
        <v>Asset vulnerabilities are identified and documented</v>
      </c>
      <c r="H129" s="174" t="s">
        <v>830</v>
      </c>
      <c r="I129" s="153">
        <v>1</v>
      </c>
      <c r="J129" s="40" t="str">
        <f t="shared" si="27"/>
        <v>Partial</v>
      </c>
    </row>
    <row r="130" spans="1:10" ht="145.19999999999999">
      <c r="A130" s="40" t="s">
        <v>281</v>
      </c>
      <c r="B130" s="122" t="str">
        <f t="shared" si="17"/>
        <v xml:space="preserve">Purpose: To manage system security by specifying select technical, operational, and procedural requirements in support of protecting BES Cyber Systems against compromise that could lead to misoperation or instability in the Bulk Electric System (BES).
Requirement 2:
Each Responsible Entity shall implement one or more documented process(es) that collectively include each of the applicable requirement parts in CIP-007-6 Table R2 – Security Patch Management.
</v>
      </c>
      <c r="C130" s="123" t="s">
        <v>0</v>
      </c>
      <c r="D130" s="40" t="s">
        <v>261</v>
      </c>
      <c r="E130" s="122" t="str">
        <f t="shared" si="18"/>
        <v>Risk Assessment (ID.RA): The organization understands the cybersecurity risk to organizational operations (including mission, functions, image, or reputation), organizational assets, and individuals.</v>
      </c>
      <c r="F130" s="124" t="s">
        <v>16</v>
      </c>
      <c r="G130" s="125" t="str">
        <f t="shared" si="19"/>
        <v xml:space="preserve">Cyber threat intelligence is received from information sharing forums and sources </v>
      </c>
      <c r="H130" s="174" t="s">
        <v>830</v>
      </c>
      <c r="I130" s="153">
        <v>1</v>
      </c>
      <c r="J130" s="40" t="str">
        <f t="shared" si="27"/>
        <v>Partial</v>
      </c>
    </row>
    <row r="131" spans="1:10" ht="145.19999999999999">
      <c r="A131" s="40" t="s">
        <v>281</v>
      </c>
      <c r="B131" s="122" t="str">
        <f t="shared" si="17"/>
        <v xml:space="preserve">Purpose: To manage system security by specifying select technical, operational, and procedural requirements in support of protecting BES Cyber Systems against compromise that could lead to misoperation or instability in the Bulk Electric System (BES).
Requirement 2:
Each Responsible Entity shall implement one or more documented process(es) that collectively include each of the applicable requirement parts in CIP-007-6 Table R2 – Security Patch Management.
</v>
      </c>
      <c r="C131" s="123" t="s">
        <v>0</v>
      </c>
      <c r="D131" s="40" t="s">
        <v>261</v>
      </c>
      <c r="E131" s="122" t="str">
        <f t="shared" si="18"/>
        <v>Risk Assessment (ID.RA): The organization understands the cybersecurity risk to organizational operations (including mission, functions, image, or reputation), organizational assets, and individuals.</v>
      </c>
      <c r="F131" s="124" t="s">
        <v>19</v>
      </c>
      <c r="G131" s="125" t="str">
        <f t="shared" si="19"/>
        <v>Threats, vulnerabilities, likelihoods, and impacts are used to determine risk</v>
      </c>
      <c r="H131" s="174" t="s">
        <v>830</v>
      </c>
      <c r="I131" s="153">
        <v>1</v>
      </c>
      <c r="J131" s="40" t="str">
        <f t="shared" si="27"/>
        <v>Partial</v>
      </c>
    </row>
    <row r="132" spans="1:10" ht="145.19999999999999">
      <c r="A132" s="40" t="s">
        <v>281</v>
      </c>
      <c r="B132" s="122" t="str">
        <f t="shared" si="17"/>
        <v xml:space="preserve">Purpose: To manage system security by specifying select technical, operational, and procedural requirements in support of protecting BES Cyber Systems against compromise that could lead to misoperation or instability in the Bulk Electric System (BES).
Requirement 2:
Each Responsible Entity shall implement one or more documented process(es) that collectively include each of the applicable requirement parts in CIP-007-6 Table R2 – Security Patch Management.
</v>
      </c>
      <c r="C132" s="123" t="s">
        <v>0</v>
      </c>
      <c r="D132" s="40" t="s">
        <v>261</v>
      </c>
      <c r="E132" s="122" t="str">
        <f t="shared" si="18"/>
        <v>Risk Assessment (ID.RA): The organization understands the cybersecurity risk to organizational operations (including mission, functions, image, or reputation), organizational assets, and individuals.</v>
      </c>
      <c r="F132" s="124" t="s">
        <v>20</v>
      </c>
      <c r="G132" s="125" t="str">
        <f t="shared" si="19"/>
        <v>Risk responses are identified and prioritized</v>
      </c>
      <c r="H132" s="174" t="s">
        <v>830</v>
      </c>
      <c r="I132" s="153">
        <v>1</v>
      </c>
      <c r="J132" s="40" t="str">
        <f t="shared" si="27"/>
        <v>Partial</v>
      </c>
    </row>
    <row r="133" spans="1:10" ht="145.19999999999999">
      <c r="A133" s="40" t="s">
        <v>281</v>
      </c>
      <c r="B133" s="122" t="str">
        <f t="shared" si="17"/>
        <v xml:space="preserve">Purpose: To manage system security by specifying select technical, operational, and procedural requirements in support of protecting BES Cyber Systems against compromise that could lead to misoperation or instability in the Bulk Electric System (BES).
Requirement 2:
Each Responsible Entity shall implement one or more documented process(es) that collectively include each of the applicable requirement parts in CIP-007-6 Table R2 – Security Patch Management.
</v>
      </c>
      <c r="C133" s="126" t="s">
        <v>1</v>
      </c>
      <c r="D133" s="40" t="s">
        <v>353</v>
      </c>
      <c r="E133" s="122" t="str">
        <f t="shared" si="18"/>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v>
      </c>
      <c r="F133" s="124" t="s">
        <v>36</v>
      </c>
      <c r="G133" s="125" t="str">
        <f t="shared" si="19"/>
        <v>Configuration change control processes are in place</v>
      </c>
      <c r="H133" s="174" t="s">
        <v>831</v>
      </c>
      <c r="I133" s="153">
        <v>1</v>
      </c>
      <c r="J133" s="40" t="str">
        <f t="shared" si="27"/>
        <v>Partial</v>
      </c>
    </row>
    <row r="134" spans="1:10" ht="145.19999999999999">
      <c r="A134" s="40" t="s">
        <v>281</v>
      </c>
      <c r="B134" s="122" t="str">
        <f t="shared" si="17"/>
        <v xml:space="preserve">Purpose: To manage system security by specifying select technical, operational, and procedural requirements in support of protecting BES Cyber Systems against compromise that could lead to misoperation or instability in the Bulk Electric System (BES).
Requirement 2:
Each Responsible Entity shall implement one or more documented process(es) that collectively include each of the applicable requirement parts in CIP-007-6 Table R2 – Security Patch Management.
</v>
      </c>
      <c r="C134" s="126" t="s">
        <v>1</v>
      </c>
      <c r="D134" s="40" t="s">
        <v>353</v>
      </c>
      <c r="E134" s="122" t="str">
        <f t="shared" si="18"/>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v>
      </c>
      <c r="F134" s="124" t="s">
        <v>44</v>
      </c>
      <c r="G134" s="125" t="str">
        <f t="shared" ref="G134" si="28">VLOOKUP(F134,tbl_csf_subcategories_descriptions,2,FALSE)</f>
        <v>A vulnerability management plan is developed and implemented</v>
      </c>
      <c r="H134" s="174" t="s">
        <v>831</v>
      </c>
      <c r="I134" s="153">
        <v>1</v>
      </c>
      <c r="J134" s="40" t="str">
        <f t="shared" ref="J134" si="29">VLOOKUP(I134,tbl_implementation_tier_description,2)</f>
        <v>Partial</v>
      </c>
    </row>
    <row r="135" spans="1:10" ht="145.19999999999999">
      <c r="A135" s="40" t="s">
        <v>281</v>
      </c>
      <c r="B135" s="122" t="str">
        <f t="shared" si="17"/>
        <v xml:space="preserve">Purpose: To manage system security by specifying select technical, operational, and procedural requirements in support of protecting BES Cyber Systems against compromise that could lead to misoperation or instability in the Bulk Electric System (BES).
Requirement 2:
Each Responsible Entity shall implement one or more documented process(es) that collectively include each of the applicable requirement parts in CIP-007-6 Table R2 – Security Patch Management.
</v>
      </c>
      <c r="C135" s="128" t="s">
        <v>2</v>
      </c>
      <c r="D135" s="40" t="s">
        <v>361</v>
      </c>
      <c r="E135" s="122" t="str">
        <f t="shared" si="18"/>
        <v>Analysis (RS.AN): Analysis is conducted to ensure adequate response and support recovery activities.</v>
      </c>
      <c r="F135" s="124" t="s">
        <v>239</v>
      </c>
      <c r="G135" s="125" t="str">
        <f t="shared" ref="G135" si="30">VLOOKUP(F135,tbl_csf_subcategories_descriptions,2,FALSE)</f>
        <v xml:space="preserve">Processes are established to receive, analyze and respond to vulnerabilities disclosed to the organization from internal and external sources (e.g. internal testing, security bulletins, or security researchers) </v>
      </c>
      <c r="H135" s="174" t="s">
        <v>830</v>
      </c>
      <c r="I135" s="153">
        <v>1</v>
      </c>
      <c r="J135" s="40" t="str">
        <f t="shared" ref="J135" si="31">VLOOKUP(I135,tbl_implementation_tier_description,2)</f>
        <v>Partial</v>
      </c>
    </row>
    <row r="136" spans="1:10" ht="145.19999999999999">
      <c r="A136" s="40" t="s">
        <v>281</v>
      </c>
      <c r="B136" s="122" t="str">
        <f t="shared" si="17"/>
        <v xml:space="preserve">Purpose: To manage system security by specifying select technical, operational, and procedural requirements in support of protecting BES Cyber Systems against compromise that could lead to misoperation or instability in the Bulk Electric System (BES).
Requirement 2:
Each Responsible Entity shall implement one or more documented process(es) that collectively include each of the applicable requirement parts in CIP-007-6 Table R2 – Security Patch Management.
</v>
      </c>
      <c r="C136" s="128" t="s">
        <v>2</v>
      </c>
      <c r="D136" s="40" t="s">
        <v>362</v>
      </c>
      <c r="E136" s="122" t="str">
        <f t="shared" si="18"/>
        <v>Mitigation (RS.MI): Activities are performed to prevent expansion of an event, mitigate its effects, and eradicate the incident.</v>
      </c>
      <c r="F136" s="124" t="s">
        <v>246</v>
      </c>
      <c r="G136" s="125" t="str">
        <f t="shared" si="19"/>
        <v>Newly identified vulnerabilities are mitigated or documented as accepted risks</v>
      </c>
      <c r="H136" s="174" t="s">
        <v>830</v>
      </c>
      <c r="I136" s="153">
        <v>1</v>
      </c>
      <c r="J136" s="40" t="str">
        <f t="shared" si="27"/>
        <v>Partial</v>
      </c>
    </row>
    <row r="137" spans="1:10" ht="145.19999999999999">
      <c r="A137" s="40" t="s">
        <v>282</v>
      </c>
      <c r="B137" s="122" t="str">
        <f t="shared" si="17"/>
        <v xml:space="preserve">Purpose: To manage system security by specifying select technical, operational, and procedural requirements in support of protecting BES Cyber Systems against compromise that could lead to misoperation or instability in the Bulk Electric System (BES).
Requirement 3:
Each Responsible Entity shall implement one or more documented process(es) that collectively include each of the applicable requirement parts in CIP-007-6 Table R3 – Malicious Code Prevention.
</v>
      </c>
      <c r="C137" s="126" t="s">
        <v>1</v>
      </c>
      <c r="D137" s="40" t="s">
        <v>352</v>
      </c>
      <c r="E137" s="122" t="str">
        <f t="shared" si="18"/>
        <v>Data Security (PR.DS): Information and records (data) are managed consistent with the organization’s risk strategy to protect the confidentiality, integrity, and availability of information.</v>
      </c>
      <c r="F137" s="124" t="s">
        <v>149</v>
      </c>
      <c r="G137" s="125" t="str">
        <f t="shared" si="19"/>
        <v>Protections against data leaks are implemented</v>
      </c>
      <c r="H137" s="174" t="s">
        <v>830</v>
      </c>
      <c r="I137" s="153">
        <v>1</v>
      </c>
      <c r="J137" s="40" t="str">
        <f t="shared" si="27"/>
        <v>Partial</v>
      </c>
    </row>
    <row r="138" spans="1:10" ht="145.19999999999999">
      <c r="A138" s="40" t="s">
        <v>282</v>
      </c>
      <c r="B138" s="122" t="str">
        <f t="shared" si="17"/>
        <v xml:space="preserve">Purpose: To manage system security by specifying select technical, operational, and procedural requirements in support of protecting BES Cyber Systems against compromise that could lead to misoperation or instability in the Bulk Electric System (BES).
Requirement 3:
Each Responsible Entity shall implement one or more documented process(es) that collectively include each of the applicable requirement parts in CIP-007-6 Table R3 – Malicious Code Prevention.
</v>
      </c>
      <c r="C138" s="126" t="s">
        <v>1</v>
      </c>
      <c r="D138" s="40" t="s">
        <v>353</v>
      </c>
      <c r="E138" s="122" t="str">
        <f t="shared" si="18"/>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v>
      </c>
      <c r="F138" s="124" t="s">
        <v>44</v>
      </c>
      <c r="G138" s="125" t="str">
        <f t="shared" si="19"/>
        <v>A vulnerability management plan is developed and implemented</v>
      </c>
      <c r="H138" s="174" t="s">
        <v>831</v>
      </c>
      <c r="I138" s="153">
        <v>1</v>
      </c>
      <c r="J138" s="40" t="str">
        <f t="shared" si="27"/>
        <v>Partial</v>
      </c>
    </row>
    <row r="139" spans="1:10" ht="145.19999999999999">
      <c r="A139" s="40" t="s">
        <v>282</v>
      </c>
      <c r="B139" s="122" t="str">
        <f t="shared" si="17"/>
        <v xml:space="preserve">Purpose: To manage system security by specifying select technical, operational, and procedural requirements in support of protecting BES Cyber Systems against compromise that could lead to misoperation or instability in the Bulk Electric System (BES).
Requirement 3:
Each Responsible Entity shall implement one or more documented process(es) that collectively include each of the applicable requirement parts in CIP-007-6 Table R3 – Malicious Code Prevention.
</v>
      </c>
      <c r="C139" s="127" t="s">
        <v>178</v>
      </c>
      <c r="D139" s="40" t="s">
        <v>357</v>
      </c>
      <c r="E139" s="122" t="str">
        <f t="shared" si="18"/>
        <v>Security Continuous Monitoring (DE.CM): The information system and assets are monitored at discrete intervals to identify cybersecurity events and verify the effectiveness of protective measures.</v>
      </c>
      <c r="F139" s="124" t="s">
        <v>196</v>
      </c>
      <c r="G139" s="125" t="str">
        <f t="shared" si="19"/>
        <v>Malicious code is detected</v>
      </c>
      <c r="H139" s="174" t="s">
        <v>831</v>
      </c>
      <c r="I139" s="153">
        <v>1</v>
      </c>
      <c r="J139" s="40" t="str">
        <f t="shared" si="27"/>
        <v>Partial</v>
      </c>
    </row>
    <row r="140" spans="1:10" ht="145.19999999999999">
      <c r="A140" s="40" t="s">
        <v>282</v>
      </c>
      <c r="B140" s="122" t="str">
        <f t="shared" si="17"/>
        <v xml:space="preserve">Purpose: To manage system security by specifying select technical, operational, and procedural requirements in support of protecting BES Cyber Systems against compromise that could lead to misoperation or instability in the Bulk Electric System (BES).
Requirement 3:
Each Responsible Entity shall implement one or more documented process(es) that collectively include each of the applicable requirement parts in CIP-007-6 Table R3 – Malicious Code Prevention.
</v>
      </c>
      <c r="C140" s="127" t="s">
        <v>178</v>
      </c>
      <c r="D140" s="40" t="s">
        <v>357</v>
      </c>
      <c r="E140" s="122" t="str">
        <f t="shared" si="18"/>
        <v>Security Continuous Monitoring (DE.CM): The information system and assets are monitored at discrete intervals to identify cybersecurity events and verify the effectiveness of protective measures.</v>
      </c>
      <c r="F140" s="124" t="s">
        <v>198</v>
      </c>
      <c r="G140" s="125" t="str">
        <f t="shared" si="19"/>
        <v>Unauthorized mobile code is detected</v>
      </c>
      <c r="H140" s="174" t="s">
        <v>830</v>
      </c>
      <c r="I140" s="153">
        <v>1</v>
      </c>
      <c r="J140" s="40" t="str">
        <f t="shared" si="27"/>
        <v>Partial</v>
      </c>
    </row>
    <row r="141" spans="1:10" ht="145.19999999999999">
      <c r="A141" s="40" t="s">
        <v>282</v>
      </c>
      <c r="B141" s="122" t="str">
        <f t="shared" si="17"/>
        <v xml:space="preserve">Purpose: To manage system security by specifying select technical, operational, and procedural requirements in support of protecting BES Cyber Systems against compromise that could lead to misoperation or instability in the Bulk Electric System (BES).
Requirement 3:
Each Responsible Entity shall implement one or more documented process(es) that collectively include each of the applicable requirement parts in CIP-007-6 Table R3 – Malicious Code Prevention.
</v>
      </c>
      <c r="C141" s="127" t="s">
        <v>178</v>
      </c>
      <c r="D141" s="40" t="s">
        <v>357</v>
      </c>
      <c r="E141" s="122" t="str">
        <f t="shared" si="18"/>
        <v>Security Continuous Monitoring (DE.CM): The information system and assets are monitored at discrete intervals to identify cybersecurity events and verify the effectiveness of protective measures.</v>
      </c>
      <c r="F141" s="124" t="s">
        <v>202</v>
      </c>
      <c r="G141" s="125" t="str">
        <f t="shared" ref="G141" si="32">VLOOKUP(F141,tbl_csf_subcategories_descriptions,2,FALSE)</f>
        <v>Monitoring for unauthorized personnel, connections, devices, and software is performed</v>
      </c>
      <c r="H141" s="174" t="s">
        <v>831</v>
      </c>
      <c r="I141" s="153">
        <v>1</v>
      </c>
      <c r="J141" s="40" t="str">
        <f t="shared" ref="J141" si="33">VLOOKUP(I141,tbl_implementation_tier_description,2)</f>
        <v>Partial</v>
      </c>
    </row>
    <row r="142" spans="1:10" ht="145.19999999999999">
      <c r="A142" s="40" t="s">
        <v>282</v>
      </c>
      <c r="B142" s="122" t="str">
        <f t="shared" si="17"/>
        <v xml:space="preserve">Purpose: To manage system security by specifying select technical, operational, and procedural requirements in support of protecting BES Cyber Systems against compromise that could lead to misoperation or instability in the Bulk Electric System (BES).
Requirement 3:
Each Responsible Entity shall implement one or more documented process(es) that collectively include each of the applicable requirement parts in CIP-007-6 Table R3 – Malicious Code Prevention.
</v>
      </c>
      <c r="C142" s="127" t="s">
        <v>178</v>
      </c>
      <c r="D142" s="40" t="s">
        <v>358</v>
      </c>
      <c r="E142" s="122" t="str">
        <f t="shared" si="18"/>
        <v>Detection Processes (DE.DP): Detection processes and procedures are maintained and tested to ensure timely and adequate awareness of anomalous events.</v>
      </c>
      <c r="F142" s="124" t="s">
        <v>209</v>
      </c>
      <c r="G142" s="125" t="str">
        <f t="shared" si="19"/>
        <v>Detection activities comply with all applicable requirements</v>
      </c>
      <c r="H142" s="174" t="s">
        <v>830</v>
      </c>
      <c r="I142" s="153">
        <v>1</v>
      </c>
      <c r="J142" s="40" t="str">
        <f t="shared" si="27"/>
        <v>Partial</v>
      </c>
    </row>
    <row r="143" spans="1:10" ht="145.19999999999999">
      <c r="A143" s="40" t="s">
        <v>283</v>
      </c>
      <c r="B143" s="122" t="str">
        <f t="shared" si="17"/>
        <v xml:space="preserve">Purpose: To manage system security by specifying select technical, operational, and procedural requirements in support of protecting BES Cyber Systems against compromise that could lead to misoperation or instability in the Bulk Electric System (BES).
Requirement 4:
Each Responsible Entity shall implement one or more documented process(es) that collectively include each of the applicable requirement parts in CIP-007-6 Table R4 – Security Event Monitoring.
</v>
      </c>
      <c r="C143" s="123" t="s">
        <v>0</v>
      </c>
      <c r="D143" s="40" t="s">
        <v>261</v>
      </c>
      <c r="E143" s="122" t="str">
        <f t="shared" si="18"/>
        <v>Risk Assessment (ID.RA): The organization understands the cybersecurity risk to organizational operations (including mission, functions, image, or reputation), organizational assets, and individuals.</v>
      </c>
      <c r="F143" s="124" t="s">
        <v>17</v>
      </c>
      <c r="G143" s="125" t="str">
        <f t="shared" si="19"/>
        <v>Threats, both internal and external, are identified and documented</v>
      </c>
      <c r="H143" s="174" t="s">
        <v>830</v>
      </c>
      <c r="I143" s="153">
        <v>1</v>
      </c>
      <c r="J143" s="40" t="str">
        <f t="shared" si="27"/>
        <v>Partial</v>
      </c>
    </row>
    <row r="144" spans="1:10" ht="145.19999999999999">
      <c r="A144" s="40" t="s">
        <v>283</v>
      </c>
      <c r="B144" s="122" t="str">
        <f t="shared" si="17"/>
        <v xml:space="preserve">Purpose: To manage system security by specifying select technical, operational, and procedural requirements in support of protecting BES Cyber Systems against compromise that could lead to misoperation or instability in the Bulk Electric System (BES).
Requirement 4:
Each Responsible Entity shall implement one or more documented process(es) that collectively include each of the applicable requirement parts in CIP-007-6 Table R4 – Security Event Monitoring.
</v>
      </c>
      <c r="C144" s="126" t="s">
        <v>1</v>
      </c>
      <c r="D144" s="40" t="s">
        <v>352</v>
      </c>
      <c r="E144" s="122" t="str">
        <f t="shared" si="18"/>
        <v>Data Security (PR.DS): Information and records (data) are managed consistent with the organization’s risk strategy to protect the confidentiality, integrity, and availability of information.</v>
      </c>
      <c r="F144" s="124" t="s">
        <v>149</v>
      </c>
      <c r="G144" s="125" t="str">
        <f t="shared" si="19"/>
        <v>Protections against data leaks are implemented</v>
      </c>
      <c r="H144" s="174" t="s">
        <v>830</v>
      </c>
      <c r="I144" s="153">
        <v>1</v>
      </c>
      <c r="J144" s="40" t="str">
        <f t="shared" si="27"/>
        <v>Partial</v>
      </c>
    </row>
    <row r="145" spans="1:10" ht="145.19999999999999">
      <c r="A145" s="40" t="s">
        <v>283</v>
      </c>
      <c r="B145" s="122" t="str">
        <f t="shared" si="17"/>
        <v xml:space="preserve">Purpose: To manage system security by specifying select technical, operational, and procedural requirements in support of protecting BES Cyber Systems against compromise that could lead to misoperation or instability in the Bulk Electric System (BES).
Requirement 4:
Each Responsible Entity shall implement one or more documented process(es) that collectively include each of the applicable requirement parts in CIP-007-6 Table R4 – Security Event Monitoring.
</v>
      </c>
      <c r="C145" s="126" t="s">
        <v>1</v>
      </c>
      <c r="D145" s="40" t="s">
        <v>355</v>
      </c>
      <c r="E145" s="122" t="str">
        <f t="shared" si="18"/>
        <v>Protective Technology (PR.PT): Technical security solutions are managed to ensure the security and resilience of systems and assets, consistent with related policies, procedures, and agreements.</v>
      </c>
      <c r="F145" s="124" t="s">
        <v>45</v>
      </c>
      <c r="G145" s="125" t="str">
        <f t="shared" si="19"/>
        <v>Audit/log records are determined, documented, implemented, and reviewed in accordance with policy</v>
      </c>
      <c r="H145" s="174" t="s">
        <v>830</v>
      </c>
      <c r="I145" s="153">
        <v>1</v>
      </c>
      <c r="J145" s="40" t="str">
        <f t="shared" si="27"/>
        <v>Partial</v>
      </c>
    </row>
    <row r="146" spans="1:10" ht="145.19999999999999">
      <c r="A146" s="40" t="s">
        <v>283</v>
      </c>
      <c r="B146" s="122" t="str">
        <f t="shared" si="17"/>
        <v xml:space="preserve">Purpose: To manage system security by specifying select technical, operational, and procedural requirements in support of protecting BES Cyber Systems against compromise that could lead to misoperation or instability in the Bulk Electric System (BES).
Requirement 4:
Each Responsible Entity shall implement one or more documented process(es) that collectively include each of the applicable requirement parts in CIP-007-6 Table R4 – Security Event Monitoring.
</v>
      </c>
      <c r="C146" s="127" t="s">
        <v>178</v>
      </c>
      <c r="D146" s="40" t="s">
        <v>356</v>
      </c>
      <c r="E146" s="122" t="str">
        <f t="shared" si="18"/>
        <v>Anomalies and Events (DE.AE): Anomalous activity is detected in a timely manner and the potential impact of events is understood.</v>
      </c>
      <c r="F146" s="124" t="s">
        <v>182</v>
      </c>
      <c r="G146" s="125" t="str">
        <f t="shared" si="19"/>
        <v>Detected events are analyzed to understand attack targets and methods</v>
      </c>
      <c r="H146" s="174" t="s">
        <v>830</v>
      </c>
      <c r="I146" s="153">
        <v>1</v>
      </c>
      <c r="J146" s="40" t="str">
        <f t="shared" si="27"/>
        <v>Partial</v>
      </c>
    </row>
    <row r="147" spans="1:10" ht="145.19999999999999">
      <c r="A147" s="40" t="s">
        <v>283</v>
      </c>
      <c r="B147" s="122" t="str">
        <f t="shared" si="17"/>
        <v xml:space="preserve">Purpose: To manage system security by specifying select technical, operational, and procedural requirements in support of protecting BES Cyber Systems against compromise that could lead to misoperation or instability in the Bulk Electric System (BES).
Requirement 4:
Each Responsible Entity shall implement one or more documented process(es) that collectively include each of the applicable requirement parts in CIP-007-6 Table R4 – Security Event Monitoring.
</v>
      </c>
      <c r="C147" s="127" t="s">
        <v>178</v>
      </c>
      <c r="D147" s="40" t="s">
        <v>356</v>
      </c>
      <c r="E147" s="122" t="str">
        <f t="shared" si="18"/>
        <v>Anomalies and Events (DE.AE): Anomalous activity is detected in a timely manner and the potential impact of events is understood.</v>
      </c>
      <c r="F147" s="124" t="s">
        <v>184</v>
      </c>
      <c r="G147" s="125" t="str">
        <f t="shared" si="19"/>
        <v xml:space="preserve">Event data are collected and correlated from multiple sources and sensors </v>
      </c>
      <c r="H147" s="174" t="s">
        <v>830</v>
      </c>
      <c r="I147" s="153">
        <v>1</v>
      </c>
      <c r="J147" s="40" t="str">
        <f t="shared" si="27"/>
        <v>Partial</v>
      </c>
    </row>
    <row r="148" spans="1:10" ht="145.19999999999999">
      <c r="A148" s="40" t="s">
        <v>283</v>
      </c>
      <c r="B148" s="122" t="str">
        <f t="shared" si="17"/>
        <v xml:space="preserve">Purpose: To manage system security by specifying select technical, operational, and procedural requirements in support of protecting BES Cyber Systems against compromise that could lead to misoperation or instability in the Bulk Electric System (BES).
Requirement 4:
Each Responsible Entity shall implement one or more documented process(es) that collectively include each of the applicable requirement parts in CIP-007-6 Table R4 – Security Event Monitoring.
</v>
      </c>
      <c r="C148" s="127" t="s">
        <v>178</v>
      </c>
      <c r="D148" s="40" t="s">
        <v>356</v>
      </c>
      <c r="E148" s="122" t="str">
        <f t="shared" si="18"/>
        <v>Anomalies and Events (DE.AE): Anomalous activity is detected in a timely manner and the potential impact of events is understood.</v>
      </c>
      <c r="F148" s="124" t="s">
        <v>187</v>
      </c>
      <c r="G148" s="125" t="str">
        <f t="shared" si="19"/>
        <v>Incident alert thresholds are established</v>
      </c>
      <c r="H148" s="174" t="s">
        <v>830</v>
      </c>
      <c r="I148" s="153">
        <v>1</v>
      </c>
      <c r="J148" s="40" t="str">
        <f t="shared" si="27"/>
        <v>Partial</v>
      </c>
    </row>
    <row r="149" spans="1:10" ht="145.19999999999999">
      <c r="A149" s="40" t="s">
        <v>283</v>
      </c>
      <c r="B149" s="122" t="str">
        <f t="shared" si="17"/>
        <v xml:space="preserve">Purpose: To manage system security by specifying select technical, operational, and procedural requirements in support of protecting BES Cyber Systems against compromise that could lead to misoperation or instability in the Bulk Electric System (BES).
Requirement 4:
Each Responsible Entity shall implement one or more documented process(es) that collectively include each of the applicable requirement parts in CIP-007-6 Table R4 – Security Event Monitoring.
</v>
      </c>
      <c r="C149" s="127" t="s">
        <v>178</v>
      </c>
      <c r="D149" s="40" t="s">
        <v>357</v>
      </c>
      <c r="E149" s="122" t="str">
        <f t="shared" si="18"/>
        <v>Security Continuous Monitoring (DE.CM): The information system and assets are monitored at discrete intervals to identify cybersecurity events and verify the effectiveness of protective measures.</v>
      </c>
      <c r="F149" s="124" t="s">
        <v>194</v>
      </c>
      <c r="G149" s="125" t="str">
        <f t="shared" si="19"/>
        <v>Personnel activity is monitored to detect potential cybersecurity events</v>
      </c>
      <c r="H149" s="174" t="s">
        <v>831</v>
      </c>
      <c r="I149" s="153">
        <v>1</v>
      </c>
      <c r="J149" s="40" t="str">
        <f t="shared" si="27"/>
        <v>Partial</v>
      </c>
    </row>
    <row r="150" spans="1:10" ht="145.19999999999999">
      <c r="A150" s="40" t="s">
        <v>283</v>
      </c>
      <c r="B150" s="122" t="str">
        <f t="shared" ref="B150:B249" si="34">VLOOKUP(A150,tbl_cip_requirements,2)</f>
        <v xml:space="preserve">Purpose: To manage system security by specifying select technical, operational, and procedural requirements in support of protecting BES Cyber Systems against compromise that could lead to misoperation or instability in the Bulk Electric System (BES).
Requirement 4:
Each Responsible Entity shall implement one or more documented process(es) that collectively include each of the applicable requirement parts in CIP-007-6 Table R4 – Security Event Monitoring.
</v>
      </c>
      <c r="C150" s="127" t="s">
        <v>178</v>
      </c>
      <c r="D150" s="40" t="s">
        <v>357</v>
      </c>
      <c r="E150" s="122" t="str">
        <f t="shared" ref="E150:E249" si="35">VLOOKUP(D150,tbl_csf_category_descriptions,2,FALSE)</f>
        <v>Security Continuous Monitoring (DE.CM): The information system and assets are monitored at discrete intervals to identify cybersecurity events and verify the effectiveness of protective measures.</v>
      </c>
      <c r="F150" s="124" t="s">
        <v>196</v>
      </c>
      <c r="G150" s="125" t="str">
        <f t="shared" ref="G150:G249" si="36">VLOOKUP(F150,tbl_csf_subcategories_descriptions,2,FALSE)</f>
        <v>Malicious code is detected</v>
      </c>
      <c r="H150" s="174" t="s">
        <v>830</v>
      </c>
      <c r="I150" s="153">
        <v>1</v>
      </c>
      <c r="J150" s="40" t="str">
        <f t="shared" si="27"/>
        <v>Partial</v>
      </c>
    </row>
    <row r="151" spans="1:10" ht="145.19999999999999">
      <c r="A151" s="40" t="s">
        <v>283</v>
      </c>
      <c r="B151" s="122" t="str">
        <f t="shared" si="34"/>
        <v xml:space="preserve">Purpose: To manage system security by specifying select technical, operational, and procedural requirements in support of protecting BES Cyber Systems against compromise that could lead to misoperation or instability in the Bulk Electric System (BES).
Requirement 4:
Each Responsible Entity shall implement one or more documented process(es) that collectively include each of the applicable requirement parts in CIP-007-6 Table R4 – Security Event Monitoring.
</v>
      </c>
      <c r="C151" s="127" t="s">
        <v>178</v>
      </c>
      <c r="D151" s="40" t="s">
        <v>357</v>
      </c>
      <c r="E151" s="122" t="str">
        <f t="shared" si="35"/>
        <v>Security Continuous Monitoring (DE.CM): The information system and assets are monitored at discrete intervals to identify cybersecurity events and verify the effectiveness of protective measures.</v>
      </c>
      <c r="F151" s="124" t="s">
        <v>200</v>
      </c>
      <c r="G151" s="125" t="str">
        <f t="shared" si="36"/>
        <v>External service provider activity is monitored to detect potential cybersecurity events</v>
      </c>
      <c r="H151" s="174" t="s">
        <v>830</v>
      </c>
      <c r="I151" s="153">
        <v>1</v>
      </c>
      <c r="J151" s="40" t="str">
        <f t="shared" si="27"/>
        <v>Partial</v>
      </c>
    </row>
    <row r="152" spans="1:10" ht="145.19999999999999">
      <c r="A152" s="40" t="s">
        <v>283</v>
      </c>
      <c r="B152" s="122" t="str">
        <f t="shared" si="34"/>
        <v xml:space="preserve">Purpose: To manage system security by specifying select technical, operational, and procedural requirements in support of protecting BES Cyber Systems against compromise that could lead to misoperation or instability in the Bulk Electric System (BES).
Requirement 4:
Each Responsible Entity shall implement one or more documented process(es) that collectively include each of the applicable requirement parts in CIP-007-6 Table R4 – Security Event Monitoring.
</v>
      </c>
      <c r="C152" s="127" t="s">
        <v>178</v>
      </c>
      <c r="D152" s="40" t="s">
        <v>357</v>
      </c>
      <c r="E152" s="122" t="str">
        <f t="shared" si="35"/>
        <v>Security Continuous Monitoring (DE.CM): The information system and assets are monitored at discrete intervals to identify cybersecurity events and verify the effectiveness of protective measures.</v>
      </c>
      <c r="F152" s="124" t="s">
        <v>202</v>
      </c>
      <c r="G152" s="125" t="str">
        <f t="shared" ref="G152" si="37">VLOOKUP(F152,tbl_csf_subcategories_descriptions,2,FALSE)</f>
        <v>Monitoring for unauthorized personnel, connections, devices, and software is performed</v>
      </c>
      <c r="H152" s="174" t="s">
        <v>831</v>
      </c>
      <c r="I152" s="153">
        <v>1</v>
      </c>
      <c r="J152" s="40" t="str">
        <f t="shared" ref="J152" si="38">VLOOKUP(I152,tbl_implementation_tier_description,2)</f>
        <v>Partial</v>
      </c>
    </row>
    <row r="153" spans="1:10" ht="145.19999999999999">
      <c r="A153" s="40" t="s">
        <v>283</v>
      </c>
      <c r="B153" s="122" t="str">
        <f t="shared" si="34"/>
        <v xml:space="preserve">Purpose: To manage system security by specifying select technical, operational, and procedural requirements in support of protecting BES Cyber Systems against compromise that could lead to misoperation or instability in the Bulk Electric System (BES).
Requirement 4:
Each Responsible Entity shall implement one or more documented process(es) that collectively include each of the applicable requirement parts in CIP-007-6 Table R4 – Security Event Monitoring.
</v>
      </c>
      <c r="C153" s="127" t="s">
        <v>178</v>
      </c>
      <c r="D153" s="40" t="s">
        <v>358</v>
      </c>
      <c r="E153" s="122" t="str">
        <f t="shared" si="35"/>
        <v>Detection Processes (DE.DP): Detection processes and procedures are maintained and tested to ensure timely and adequate awareness of anomalous events.</v>
      </c>
      <c r="F153" s="124" t="s">
        <v>209</v>
      </c>
      <c r="G153" s="125" t="str">
        <f t="shared" si="36"/>
        <v>Detection activities comply with all applicable requirements</v>
      </c>
      <c r="H153" s="174" t="s">
        <v>830</v>
      </c>
      <c r="I153" s="153">
        <v>1</v>
      </c>
      <c r="J153" s="40" t="str">
        <f t="shared" si="27"/>
        <v>Partial</v>
      </c>
    </row>
    <row r="154" spans="1:10" ht="145.19999999999999">
      <c r="A154" s="40" t="s">
        <v>284</v>
      </c>
      <c r="B154" s="122" t="str">
        <f t="shared" si="34"/>
        <v xml:space="preserve">Purpose: To manage system security by specifying select technical, operational, and procedural requirements in support of protecting BES Cyber Systems against compromise that could lead to misoperation or instability in the Bulk Electric System (BES).
Requirement 5:
Each Responsible Entity shall implement one or more documented process(es) that collectively include each of the applicable requirement parts in CIP-007-6 Table R5 – System Access Controls.
</v>
      </c>
      <c r="C154" s="126" t="s">
        <v>1</v>
      </c>
      <c r="D154" s="130" t="s">
        <v>350</v>
      </c>
      <c r="E154" s="122" t="str">
        <f t="shared" si="35"/>
        <v>Access Control (PR.AC): Access to assets and associated facilities is limited to authorized users, processes, or devices, and to authorized activities and transactions.</v>
      </c>
      <c r="F154" s="124" t="s">
        <v>24</v>
      </c>
      <c r="G154" s="125" t="str">
        <f t="shared" si="36"/>
        <v>Identities and credentials are issued, managed, verified, revoked, and audited for authorized devices, users and processes</v>
      </c>
      <c r="H154" s="174" t="s">
        <v>830</v>
      </c>
      <c r="I154" s="153">
        <v>1</v>
      </c>
      <c r="J154" s="40" t="str">
        <f t="shared" si="27"/>
        <v>Partial</v>
      </c>
    </row>
    <row r="155" spans="1:10" ht="145.19999999999999">
      <c r="A155" s="40" t="s">
        <v>284</v>
      </c>
      <c r="B155" s="122" t="str">
        <f t="shared" si="34"/>
        <v xml:space="preserve">Purpose: To manage system security by specifying select technical, operational, and procedural requirements in support of protecting BES Cyber Systems against compromise that could lead to misoperation or instability in the Bulk Electric System (BES).
Requirement 5:
Each Responsible Entity shall implement one or more documented process(es) that collectively include each of the applicable requirement parts in CIP-007-6 Table R5 – System Access Controls.
</v>
      </c>
      <c r="C155" s="126" t="s">
        <v>1</v>
      </c>
      <c r="D155" s="40" t="s">
        <v>350</v>
      </c>
      <c r="E155" s="122" t="str">
        <f t="shared" si="35"/>
        <v>Access Control (PR.AC): Access to assets and associated facilities is limited to authorized users, processes, or devices, and to authorized activities and transactions.</v>
      </c>
      <c r="F155" s="124" t="s">
        <v>27</v>
      </c>
      <c r="G155" s="125" t="str">
        <f t="shared" si="36"/>
        <v>Access permissions are managed, incorporating the principles of least privilege and separation of duties</v>
      </c>
      <c r="H155" s="174" t="s">
        <v>830</v>
      </c>
      <c r="I155" s="153">
        <v>1</v>
      </c>
      <c r="J155" s="40" t="str">
        <f t="shared" si="27"/>
        <v>Partial</v>
      </c>
    </row>
    <row r="156" spans="1:10" ht="145.19999999999999">
      <c r="A156" s="40" t="s">
        <v>284</v>
      </c>
      <c r="B156" s="122" t="str">
        <f t="shared" si="34"/>
        <v xml:space="preserve">Purpose: To manage system security by specifying select technical, operational, and procedural requirements in support of protecting BES Cyber Systems against compromise that could lead to misoperation or instability in the Bulk Electric System (BES).
Requirement 5:
Each Responsible Entity shall implement one or more documented process(es) that collectively include each of the applicable requirement parts in CIP-007-6 Table R5 – System Access Controls.
</v>
      </c>
      <c r="C156" s="126" t="s">
        <v>1</v>
      </c>
      <c r="D156" s="40" t="s">
        <v>350</v>
      </c>
      <c r="E156" s="122" t="str">
        <f t="shared" si="35"/>
        <v>Access Control (PR.AC): Access to assets and associated facilities is limited to authorized users, processes, or devices, and to authorized activities and transactions.</v>
      </c>
      <c r="F156" s="124" t="s">
        <v>57</v>
      </c>
      <c r="G156" s="125" t="str">
        <f t="shared" ref="G156" si="39">VLOOKUP(F156,tbl_csf_subcategories_descriptions,2,FALSE)</f>
        <v xml:space="preserve">Users, devices, and other assets are authenticated (e.g., single-factor, multifactor) commensurate with the risk of the transaction (e.g., individuals’ security and privacy risks and other organizational risks) </v>
      </c>
      <c r="H156" s="174" t="s">
        <v>830</v>
      </c>
      <c r="I156" s="153">
        <v>1</v>
      </c>
      <c r="J156" s="40" t="str">
        <f t="shared" ref="J156" si="40">VLOOKUP(I156,tbl_implementation_tier_description,2)</f>
        <v>Partial</v>
      </c>
    </row>
    <row r="157" spans="1:10" ht="145.19999999999999">
      <c r="A157" s="40" t="s">
        <v>284</v>
      </c>
      <c r="B157" s="122" t="str">
        <f t="shared" si="34"/>
        <v xml:space="preserve">Purpose: To manage system security by specifying select technical, operational, and procedural requirements in support of protecting BES Cyber Systems against compromise that could lead to misoperation or instability in the Bulk Electric System (BES).
Requirement 5:
Each Responsible Entity shall implement one or more documented process(es) that collectively include each of the applicable requirement parts in CIP-007-6 Table R5 – System Access Controls.
</v>
      </c>
      <c r="C157" s="126" t="s">
        <v>1</v>
      </c>
      <c r="D157" s="40" t="s">
        <v>352</v>
      </c>
      <c r="E157" s="122" t="str">
        <f t="shared" si="35"/>
        <v>Data Security (PR.DS): Information and records (data) are managed consistent with the organization’s risk strategy to protect the confidentiality, integrity, and availability of information.</v>
      </c>
      <c r="F157" s="124" t="s">
        <v>149</v>
      </c>
      <c r="G157" s="125" t="str">
        <f t="shared" si="36"/>
        <v>Protections against data leaks are implemented</v>
      </c>
      <c r="H157" s="174" t="s">
        <v>831</v>
      </c>
      <c r="I157" s="153">
        <v>1</v>
      </c>
      <c r="J157" s="40" t="str">
        <f t="shared" si="27"/>
        <v>Partial</v>
      </c>
    </row>
    <row r="158" spans="1:10" ht="145.19999999999999">
      <c r="A158" s="40" t="s">
        <v>284</v>
      </c>
      <c r="B158" s="122" t="str">
        <f t="shared" si="34"/>
        <v xml:space="preserve">Purpose: To manage system security by specifying select technical, operational, and procedural requirements in support of protecting BES Cyber Systems against compromise that could lead to misoperation or instability in the Bulk Electric System (BES).
Requirement 5:
Each Responsible Entity shall implement one or more documented process(es) that collectively include each of the applicable requirement parts in CIP-007-6 Table R5 – System Access Controls.
</v>
      </c>
      <c r="C158" s="127" t="s">
        <v>178</v>
      </c>
      <c r="D158" s="40" t="s">
        <v>356</v>
      </c>
      <c r="E158" s="122" t="str">
        <f t="shared" si="35"/>
        <v>Anomalies and Events (DE.AE): Anomalous activity is detected in a timely manner and the potential impact of events is understood.</v>
      </c>
      <c r="F158" s="124" t="s">
        <v>187</v>
      </c>
      <c r="G158" s="125" t="str">
        <f t="shared" si="36"/>
        <v>Incident alert thresholds are established</v>
      </c>
      <c r="H158" s="174" t="s">
        <v>830</v>
      </c>
      <c r="I158" s="153">
        <v>1</v>
      </c>
      <c r="J158" s="40" t="str">
        <f t="shared" si="27"/>
        <v>Partial</v>
      </c>
    </row>
    <row r="159" spans="1:10" ht="145.19999999999999">
      <c r="A159" s="40" t="s">
        <v>284</v>
      </c>
      <c r="B159" s="122" t="str">
        <f t="shared" si="34"/>
        <v xml:space="preserve">Purpose: To manage system security by specifying select technical, operational, and procedural requirements in support of protecting BES Cyber Systems against compromise that could lead to misoperation or instability in the Bulk Electric System (BES).
Requirement 5:
Each Responsible Entity shall implement one or more documented process(es) that collectively include each of the applicable requirement parts in CIP-007-6 Table R5 – System Access Controls.
</v>
      </c>
      <c r="C159" s="127" t="s">
        <v>178</v>
      </c>
      <c r="D159" s="40" t="s">
        <v>357</v>
      </c>
      <c r="E159" s="122" t="str">
        <f t="shared" si="35"/>
        <v>Security Continuous Monitoring (DE.CM): The information system and assets are monitored at discrete intervals to identify cybersecurity events and verify the effectiveness of protective measures.</v>
      </c>
      <c r="F159" s="124" t="s">
        <v>194</v>
      </c>
      <c r="G159" s="125" t="str">
        <f t="shared" si="36"/>
        <v>Personnel activity is monitored to detect potential cybersecurity events</v>
      </c>
      <c r="H159" s="174" t="s">
        <v>830</v>
      </c>
      <c r="I159" s="153">
        <v>1</v>
      </c>
      <c r="J159" s="40" t="str">
        <f t="shared" si="27"/>
        <v>Partial</v>
      </c>
    </row>
    <row r="160" spans="1:10" ht="145.19999999999999">
      <c r="A160" s="40" t="s">
        <v>284</v>
      </c>
      <c r="B160" s="122" t="str">
        <f t="shared" si="34"/>
        <v xml:space="preserve">Purpose: To manage system security by specifying select technical, operational, and procedural requirements in support of protecting BES Cyber Systems against compromise that could lead to misoperation or instability in the Bulk Electric System (BES).
Requirement 5:
Each Responsible Entity shall implement one or more documented process(es) that collectively include each of the applicable requirement parts in CIP-007-6 Table R5 – System Access Controls.
</v>
      </c>
      <c r="C160" s="127" t="s">
        <v>178</v>
      </c>
      <c r="D160" s="40" t="s">
        <v>357</v>
      </c>
      <c r="E160" s="122" t="str">
        <f t="shared" si="35"/>
        <v>Security Continuous Monitoring (DE.CM): The information system and assets are monitored at discrete intervals to identify cybersecurity events and verify the effectiveness of protective measures.</v>
      </c>
      <c r="F160" s="124" t="s">
        <v>200</v>
      </c>
      <c r="G160" s="125" t="str">
        <f t="shared" si="36"/>
        <v>External service provider activity is monitored to detect potential cybersecurity events</v>
      </c>
      <c r="H160" s="174" t="s">
        <v>830</v>
      </c>
      <c r="I160" s="153">
        <v>1</v>
      </c>
      <c r="J160" s="40" t="str">
        <f t="shared" si="27"/>
        <v>Partial</v>
      </c>
    </row>
    <row r="161" spans="1:10" ht="145.19999999999999">
      <c r="A161" s="40" t="s">
        <v>284</v>
      </c>
      <c r="B161" s="122" t="str">
        <f t="shared" si="34"/>
        <v xml:space="preserve">Purpose: To manage system security by specifying select technical, operational, and procedural requirements in support of protecting BES Cyber Systems against compromise that could lead to misoperation or instability in the Bulk Electric System (BES).
Requirement 5:
Each Responsible Entity shall implement one or more documented process(es) that collectively include each of the applicable requirement parts in CIP-007-6 Table R5 – System Access Controls.
</v>
      </c>
      <c r="C161" s="127" t="s">
        <v>178</v>
      </c>
      <c r="D161" s="40" t="s">
        <v>357</v>
      </c>
      <c r="E161" s="122" t="str">
        <f t="shared" si="35"/>
        <v>Security Continuous Monitoring (DE.CM): The information system and assets are monitored at discrete intervals to identify cybersecurity events and verify the effectiveness of protective measures.</v>
      </c>
      <c r="F161" s="124" t="s">
        <v>202</v>
      </c>
      <c r="G161" s="125" t="str">
        <f t="shared" si="36"/>
        <v>Monitoring for unauthorized personnel, connections, devices, and software is performed</v>
      </c>
      <c r="H161" s="174" t="s">
        <v>831</v>
      </c>
      <c r="I161" s="153">
        <v>1</v>
      </c>
      <c r="J161" s="40" t="str">
        <f t="shared" si="27"/>
        <v>Partial</v>
      </c>
    </row>
    <row r="162" spans="1:10" ht="132">
      <c r="A162" s="40" t="s">
        <v>285</v>
      </c>
      <c r="B162" s="122" t="str">
        <f t="shared" si="34"/>
        <v xml:space="preserve">Purpose: To mitigate the risk to the reliable operation of the BES as the result of a Cyber Security Incident by specifying incident response requirements.
Requirement 1:
Each Responsible Entity shall document one or more Cyber Security Incident response plan(s) that collectively include each of the applicable requirement parts in CIP-008-5 Table R1 – Cyber Security Incident Response Plan Specifications.
</v>
      </c>
      <c r="C162" s="123" t="s">
        <v>0</v>
      </c>
      <c r="D162" s="40" t="s">
        <v>260</v>
      </c>
      <c r="E162" s="122" t="str">
        <f t="shared" si="35"/>
        <v>Business Environment (ID.BE): The organization’s mission, objectives, stakeholders, and activities are understood and prioritized; this information is used to inform cybersecurity roles, responsibilities, and risk management decisions.</v>
      </c>
      <c r="F162" s="124" t="s">
        <v>14</v>
      </c>
      <c r="G162" s="125" t="str">
        <f t="shared" si="36"/>
        <v xml:space="preserve">Resilience requirements to support delivery of critical services are established for all operating states (e.g. under duress/attack, during recovery, normal operations) </v>
      </c>
      <c r="H162" s="174" t="s">
        <v>830</v>
      </c>
      <c r="I162" s="153">
        <v>1</v>
      </c>
      <c r="J162" s="40" t="str">
        <f t="shared" si="27"/>
        <v>Partial</v>
      </c>
    </row>
    <row r="163" spans="1:10" ht="132">
      <c r="A163" s="40" t="s">
        <v>285</v>
      </c>
      <c r="B163" s="122" t="str">
        <f t="shared" si="34"/>
        <v xml:space="preserve">Purpose: To mitigate the risk to the reliable operation of the BES as the result of a Cyber Security Incident by specifying incident response requirements.
Requirement 1:
Each Responsible Entity shall document one or more Cyber Security Incident response plan(s) that collectively include each of the applicable requirement parts in CIP-008-5 Table R1 – Cyber Security Incident Response Plan Specifications.
</v>
      </c>
      <c r="C163" s="123" t="s">
        <v>0</v>
      </c>
      <c r="D163" s="40" t="s">
        <v>261</v>
      </c>
      <c r="E163" s="122" t="str">
        <f t="shared" si="35"/>
        <v>Risk Assessment (ID.RA): The organization understands the cybersecurity risk to organizational operations (including mission, functions, image, or reputation), organizational assets, and individuals.</v>
      </c>
      <c r="F163" s="124" t="s">
        <v>20</v>
      </c>
      <c r="G163" s="125" t="str">
        <f t="shared" si="36"/>
        <v>Risk responses are identified and prioritized</v>
      </c>
      <c r="H163" s="174" t="s">
        <v>830</v>
      </c>
      <c r="I163" s="153">
        <v>1</v>
      </c>
      <c r="J163" s="40" t="str">
        <f t="shared" si="27"/>
        <v>Partial</v>
      </c>
    </row>
    <row r="164" spans="1:10" ht="132">
      <c r="A164" s="40" t="s">
        <v>285</v>
      </c>
      <c r="B164" s="122" t="str">
        <f t="shared" si="34"/>
        <v xml:space="preserve">Purpose: To mitigate the risk to the reliable operation of the BES as the result of a Cyber Security Incident by specifying incident response requirements.
Requirement 1:
Each Responsible Entity shall document one or more Cyber Security Incident response plan(s) that collectively include each of the applicable requirement parts in CIP-008-5 Table R1 – Cyber Security Incident Response Plan Specifications.
</v>
      </c>
      <c r="C164" s="126" t="s">
        <v>1</v>
      </c>
      <c r="D164" s="40" t="s">
        <v>353</v>
      </c>
      <c r="E164" s="122" t="str">
        <f t="shared" si="35"/>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v>
      </c>
      <c r="F164" s="124" t="s">
        <v>41</v>
      </c>
      <c r="G164" s="125" t="str">
        <f t="shared" si="36"/>
        <v>Response plans (Incident Response and Business Continuity) and recovery plans (Incident Recovery and Disaster Recovery) are in place and managed</v>
      </c>
      <c r="H164" s="174" t="s">
        <v>830</v>
      </c>
      <c r="I164" s="153">
        <v>1</v>
      </c>
      <c r="J164" s="40" t="str">
        <f t="shared" ref="J164:J225" si="41">VLOOKUP(I164,tbl_implementation_tier_description,2)</f>
        <v>Partial</v>
      </c>
    </row>
    <row r="165" spans="1:10" ht="132">
      <c r="A165" s="40" t="s">
        <v>285</v>
      </c>
      <c r="B165" s="122" t="str">
        <f t="shared" si="34"/>
        <v xml:space="preserve">Purpose: To mitigate the risk to the reliable operation of the BES as the result of a Cyber Security Incident by specifying incident response requirements.
Requirement 1:
Each Responsible Entity shall document one or more Cyber Security Incident response plan(s) that collectively include each of the applicable requirement parts in CIP-008-5 Table R1 – Cyber Security Incident Response Plan Specifications.
</v>
      </c>
      <c r="C165" s="127" t="s">
        <v>178</v>
      </c>
      <c r="D165" s="40" t="s">
        <v>356</v>
      </c>
      <c r="E165" s="122" t="str">
        <f t="shared" si="35"/>
        <v>Anomalies and Events (DE.AE): Anomalous activity is detected in a timely manner and the potential impact of events is understood.</v>
      </c>
      <c r="F165" s="124" t="s">
        <v>182</v>
      </c>
      <c r="G165" s="125" t="str">
        <f t="shared" si="36"/>
        <v>Detected events are analyzed to understand attack targets and methods</v>
      </c>
      <c r="H165" s="174" t="s">
        <v>830</v>
      </c>
      <c r="I165" s="153">
        <v>1</v>
      </c>
      <c r="J165" s="40" t="str">
        <f t="shared" si="41"/>
        <v>Partial</v>
      </c>
    </row>
    <row r="166" spans="1:10" ht="132">
      <c r="A166" s="40" t="s">
        <v>285</v>
      </c>
      <c r="B166" s="122" t="str">
        <f t="shared" si="34"/>
        <v xml:space="preserve">Purpose: To mitigate the risk to the reliable operation of the BES as the result of a Cyber Security Incident by specifying incident response requirements.
Requirement 1:
Each Responsible Entity shall document one or more Cyber Security Incident response plan(s) that collectively include each of the applicable requirement parts in CIP-008-5 Table R1 – Cyber Security Incident Response Plan Specifications.
</v>
      </c>
      <c r="C166" s="127" t="s">
        <v>178</v>
      </c>
      <c r="D166" s="40" t="s">
        <v>356</v>
      </c>
      <c r="E166" s="122" t="str">
        <f t="shared" si="35"/>
        <v>Anomalies and Events (DE.AE): Anomalous activity is detected in a timely manner and the potential impact of events is understood.</v>
      </c>
      <c r="F166" s="124" t="s">
        <v>185</v>
      </c>
      <c r="G166" s="125" t="str">
        <f t="shared" si="36"/>
        <v>Impact of events is determined</v>
      </c>
      <c r="H166" s="174" t="s">
        <v>830</v>
      </c>
      <c r="I166" s="153">
        <v>1</v>
      </c>
      <c r="J166" s="40" t="str">
        <f t="shared" si="41"/>
        <v>Partial</v>
      </c>
    </row>
    <row r="167" spans="1:10" ht="132">
      <c r="A167" s="40" t="s">
        <v>285</v>
      </c>
      <c r="B167" s="122" t="str">
        <f t="shared" si="34"/>
        <v xml:space="preserve">Purpose: To mitigate the risk to the reliable operation of the BES as the result of a Cyber Security Incident by specifying incident response requirements.
Requirement 1:
Each Responsible Entity shall document one or more Cyber Security Incident response plan(s) that collectively include each of the applicable requirement parts in CIP-008-5 Table R1 – Cyber Security Incident Response Plan Specifications.
</v>
      </c>
      <c r="C167" s="127" t="s">
        <v>178</v>
      </c>
      <c r="D167" s="40" t="s">
        <v>356</v>
      </c>
      <c r="E167" s="122" t="str">
        <f t="shared" si="35"/>
        <v>Anomalies and Events (DE.AE): Anomalous activity is detected in a timely manner and the potential impact of events is understood.</v>
      </c>
      <c r="F167" s="124" t="s">
        <v>187</v>
      </c>
      <c r="G167" s="125" t="str">
        <f t="shared" ref="G167:G168" si="42">VLOOKUP(F167,tbl_csf_subcategories_descriptions,2,FALSE)</f>
        <v>Incident alert thresholds are established</v>
      </c>
      <c r="H167" s="174" t="s">
        <v>830</v>
      </c>
      <c r="I167" s="153">
        <v>1</v>
      </c>
      <c r="J167" s="40" t="str">
        <f t="shared" ref="J167:J168" si="43">VLOOKUP(I167,tbl_implementation_tier_description,2)</f>
        <v>Partial</v>
      </c>
    </row>
    <row r="168" spans="1:10" ht="132">
      <c r="A168" s="40" t="s">
        <v>285</v>
      </c>
      <c r="B168" s="122" t="str">
        <f t="shared" si="34"/>
        <v xml:space="preserve">Purpose: To mitigate the risk to the reliable operation of the BES as the result of a Cyber Security Incident by specifying incident response requirements.
Requirement 1:
Each Responsible Entity shall document one or more Cyber Security Incident response plan(s) that collectively include each of the applicable requirement parts in CIP-008-5 Table R1 – Cyber Security Incident Response Plan Specifications.
</v>
      </c>
      <c r="C168" s="127" t="s">
        <v>178</v>
      </c>
      <c r="D168" s="40" t="s">
        <v>358</v>
      </c>
      <c r="E168" s="122" t="str">
        <f t="shared" si="35"/>
        <v>Detection Processes (DE.DP): Detection processes and procedures are maintained and tested to ensure timely and adequate awareness of anomalous events.</v>
      </c>
      <c r="F168" s="124" t="s">
        <v>206</v>
      </c>
      <c r="G168" s="125" t="str">
        <f t="shared" si="42"/>
        <v>Roles and responsibilities for detection are well defined to ensure accountability</v>
      </c>
      <c r="H168" s="174" t="s">
        <v>831</v>
      </c>
      <c r="I168" s="153">
        <v>1</v>
      </c>
      <c r="J168" s="40" t="str">
        <f t="shared" si="43"/>
        <v>Partial</v>
      </c>
    </row>
    <row r="169" spans="1:10" ht="132">
      <c r="A169" s="40" t="s">
        <v>285</v>
      </c>
      <c r="B169" s="122" t="str">
        <f t="shared" si="34"/>
        <v xml:space="preserve">Purpose: To mitigate the risk to the reliable operation of the BES as the result of a Cyber Security Incident by specifying incident response requirements.
Requirement 1:
Each Responsible Entity shall document one or more Cyber Security Incident response plan(s) that collectively include each of the applicable requirement parts in CIP-008-5 Table R1 – Cyber Security Incident Response Plan Specifications.
</v>
      </c>
      <c r="C169" s="127" t="s">
        <v>178</v>
      </c>
      <c r="D169" s="40" t="s">
        <v>358</v>
      </c>
      <c r="E169" s="122" t="str">
        <f t="shared" si="35"/>
        <v>Detection Processes (DE.DP): Detection processes and procedures are maintained and tested to ensure timely and adequate awareness of anomalous events.</v>
      </c>
      <c r="F169" s="124" t="s">
        <v>209</v>
      </c>
      <c r="G169" s="125" t="str">
        <f t="shared" ref="G169" si="44">VLOOKUP(F169,tbl_csf_subcategories_descriptions,2,FALSE)</f>
        <v>Detection activities comply with all applicable requirements</v>
      </c>
      <c r="H169" s="174" t="s">
        <v>830</v>
      </c>
      <c r="I169" s="153">
        <v>1</v>
      </c>
      <c r="J169" s="40" t="str">
        <f t="shared" ref="J169" si="45">VLOOKUP(I169,tbl_implementation_tier_description,2)</f>
        <v>Partial</v>
      </c>
    </row>
    <row r="170" spans="1:10" ht="132">
      <c r="A170" s="40" t="s">
        <v>285</v>
      </c>
      <c r="B170" s="122" t="str">
        <f t="shared" si="34"/>
        <v xml:space="preserve">Purpose: To mitigate the risk to the reliable operation of the BES as the result of a Cyber Security Incident by specifying incident response requirements.
Requirement 1:
Each Responsible Entity shall document one or more Cyber Security Incident response plan(s) that collectively include each of the applicable requirement parts in CIP-008-5 Table R1 – Cyber Security Incident Response Plan Specifications.
</v>
      </c>
      <c r="C170" s="127" t="s">
        <v>178</v>
      </c>
      <c r="D170" s="40" t="s">
        <v>358</v>
      </c>
      <c r="E170" s="122" t="str">
        <f t="shared" si="35"/>
        <v>Detection Processes (DE.DP): Detection processes and procedures are maintained and tested to ensure timely and adequate awareness of anomalous events.</v>
      </c>
      <c r="F170" s="124" t="s">
        <v>213</v>
      </c>
      <c r="G170" s="125" t="str">
        <f t="shared" ref="G170" si="46">VLOOKUP(F170,tbl_csf_subcategories_descriptions,2,FALSE)</f>
        <v>Event detection information is communicated</v>
      </c>
      <c r="H170" s="174" t="s">
        <v>830</v>
      </c>
      <c r="I170" s="153">
        <v>1</v>
      </c>
      <c r="J170" s="40" t="str">
        <f t="shared" ref="J170" si="47">VLOOKUP(I170,tbl_implementation_tier_description,2)</f>
        <v>Partial</v>
      </c>
    </row>
    <row r="171" spans="1:10" ht="132">
      <c r="A171" s="40" t="s">
        <v>285</v>
      </c>
      <c r="B171" s="122" t="str">
        <f t="shared" si="34"/>
        <v xml:space="preserve">Purpose: To mitigate the risk to the reliable operation of the BES as the result of a Cyber Security Incident by specifying incident response requirements.
Requirement 1:
Each Responsible Entity shall document one or more Cyber Security Incident response plan(s) that collectively include each of the applicable requirement parts in CIP-008-5 Table R1 – Cyber Security Incident Response Plan Specifications.
</v>
      </c>
      <c r="C171" s="128" t="s">
        <v>2</v>
      </c>
      <c r="D171" s="40" t="s">
        <v>361</v>
      </c>
      <c r="E171" s="122" t="str">
        <f t="shared" si="35"/>
        <v>Analysis (RS.AN): Analysis is conducted to ensure adequate response and support recovery activities.</v>
      </c>
      <c r="F171" s="124" t="s">
        <v>231</v>
      </c>
      <c r="G171" s="125" t="str">
        <f t="shared" ref="G171" si="48">VLOOKUP(F171,tbl_csf_subcategories_descriptions,2,FALSE)</f>
        <v>Notifications from detection systems are investigated </v>
      </c>
      <c r="H171" s="174" t="s">
        <v>830</v>
      </c>
      <c r="I171" s="153">
        <v>1</v>
      </c>
      <c r="J171" s="40" t="str">
        <f t="shared" ref="J171" si="49">VLOOKUP(I171,tbl_implementation_tier_description,2)</f>
        <v>Partial</v>
      </c>
    </row>
    <row r="172" spans="1:10" ht="132">
      <c r="A172" s="40" t="s">
        <v>285</v>
      </c>
      <c r="B172" s="122" t="str">
        <f t="shared" si="34"/>
        <v xml:space="preserve">Purpose: To mitigate the risk to the reliable operation of the BES as the result of a Cyber Security Incident by specifying incident response requirements.
Requirement 1:
Each Responsible Entity shall document one or more Cyber Security Incident response plan(s) that collectively include each of the applicable requirement parts in CIP-008-5 Table R1 – Cyber Security Incident Response Plan Specifications.
</v>
      </c>
      <c r="C172" s="128" t="s">
        <v>2</v>
      </c>
      <c r="D172" s="40" t="s">
        <v>361</v>
      </c>
      <c r="E172" s="122" t="str">
        <f t="shared" si="35"/>
        <v>Analysis (RS.AN): Analysis is conducted to ensure adequate response and support recovery activities.</v>
      </c>
      <c r="F172" s="124" t="s">
        <v>234</v>
      </c>
      <c r="G172" s="125" t="str">
        <f t="shared" ref="G172:G179" si="50">VLOOKUP(F172,tbl_csf_subcategories_descriptions,2,FALSE)</f>
        <v>The impact of the incident is understood</v>
      </c>
      <c r="H172" s="174" t="s">
        <v>830</v>
      </c>
      <c r="I172" s="153">
        <v>1</v>
      </c>
      <c r="J172" s="40" t="str">
        <f t="shared" ref="J172:J179" si="51">VLOOKUP(I172,tbl_implementation_tier_description,2)</f>
        <v>Partial</v>
      </c>
    </row>
    <row r="173" spans="1:10" ht="132">
      <c r="A173" s="40" t="s">
        <v>285</v>
      </c>
      <c r="B173" s="122" t="str">
        <f t="shared" si="34"/>
        <v xml:space="preserve">Purpose: To mitigate the risk to the reliable operation of the BES as the result of a Cyber Security Incident by specifying incident response requirements.
Requirement 1:
Each Responsible Entity shall document one or more Cyber Security Incident response plan(s) that collectively include each of the applicable requirement parts in CIP-008-5 Table R1 – Cyber Security Incident Response Plan Specifications.
</v>
      </c>
      <c r="C173" s="128" t="s">
        <v>2</v>
      </c>
      <c r="D173" s="40" t="s">
        <v>361</v>
      </c>
      <c r="E173" s="122" t="str">
        <f t="shared" si="35"/>
        <v>Analysis (RS.AN): Analysis is conducted to ensure adequate response and support recovery activities.</v>
      </c>
      <c r="F173" s="124" t="s">
        <v>236</v>
      </c>
      <c r="G173" s="125" t="str">
        <f t="shared" si="50"/>
        <v>Forensics are performed</v>
      </c>
      <c r="H173" s="174" t="s">
        <v>831</v>
      </c>
      <c r="I173" s="153">
        <v>1</v>
      </c>
      <c r="J173" s="40" t="str">
        <f t="shared" si="51"/>
        <v>Partial</v>
      </c>
    </row>
    <row r="174" spans="1:10" ht="132">
      <c r="A174" s="40" t="s">
        <v>285</v>
      </c>
      <c r="B174" s="122" t="str">
        <f t="shared" si="34"/>
        <v xml:space="preserve">Purpose: To mitigate the risk to the reliable operation of the BES as the result of a Cyber Security Incident by specifying incident response requirements.
Requirement 1:
Each Responsible Entity shall document one or more Cyber Security Incident response plan(s) that collectively include each of the applicable requirement parts in CIP-008-5 Table R1 – Cyber Security Incident Response Plan Specifications.
</v>
      </c>
      <c r="C174" s="128" t="s">
        <v>2</v>
      </c>
      <c r="D174" s="40" t="s">
        <v>361</v>
      </c>
      <c r="E174" s="122" t="str">
        <f t="shared" si="35"/>
        <v>Analysis (RS.AN): Analysis is conducted to ensure adequate response and support recovery activities.</v>
      </c>
      <c r="F174" s="124" t="s">
        <v>238</v>
      </c>
      <c r="G174" s="125" t="str">
        <f t="shared" si="50"/>
        <v>Incidents are categorized consistent with response plans</v>
      </c>
      <c r="H174" s="174" t="s">
        <v>830</v>
      </c>
      <c r="I174" s="153">
        <v>1</v>
      </c>
      <c r="J174" s="40" t="str">
        <f t="shared" si="51"/>
        <v>Partial</v>
      </c>
    </row>
    <row r="175" spans="1:10" ht="132">
      <c r="A175" s="40" t="s">
        <v>285</v>
      </c>
      <c r="B175" s="122" t="str">
        <f t="shared" si="34"/>
        <v xml:space="preserve">Purpose: To mitigate the risk to the reliable operation of the BES as the result of a Cyber Security Incident by specifying incident response requirements.
Requirement 1:
Each Responsible Entity shall document one or more Cyber Security Incident response plan(s) that collectively include each of the applicable requirement parts in CIP-008-5 Table R1 – Cyber Security Incident Response Plan Specifications.
</v>
      </c>
      <c r="C175" s="128" t="s">
        <v>2</v>
      </c>
      <c r="D175" s="40" t="s">
        <v>360</v>
      </c>
      <c r="E175" s="122" t="str">
        <f t="shared" si="35"/>
        <v>Communications (RS.CO): Response activities are coordinated with internal and external stakeholders, as appropriate, to include external support from law enforcement agencies.</v>
      </c>
      <c r="F175" s="124" t="s">
        <v>220</v>
      </c>
      <c r="G175" s="125" t="str">
        <f t="shared" si="50"/>
        <v>Personnel know their roles and order of operations when a response is needed</v>
      </c>
      <c r="H175" s="174" t="s">
        <v>830</v>
      </c>
      <c r="I175" s="153">
        <v>1</v>
      </c>
      <c r="J175" s="40" t="str">
        <f t="shared" si="51"/>
        <v>Partial</v>
      </c>
    </row>
    <row r="176" spans="1:10" ht="132">
      <c r="A176" s="40" t="s">
        <v>285</v>
      </c>
      <c r="B176" s="122" t="str">
        <f t="shared" si="34"/>
        <v xml:space="preserve">Purpose: To mitigate the risk to the reliable operation of the BES as the result of a Cyber Security Incident by specifying incident response requirements.
Requirement 1:
Each Responsible Entity shall document one or more Cyber Security Incident response plan(s) that collectively include each of the applicable requirement parts in CIP-008-5 Table R1 – Cyber Security Incident Response Plan Specifications.
</v>
      </c>
      <c r="C176" s="128" t="s">
        <v>2</v>
      </c>
      <c r="D176" s="40" t="s">
        <v>360</v>
      </c>
      <c r="E176" s="122" t="str">
        <f t="shared" si="35"/>
        <v>Communications (RS.CO): Response activities are coordinated with internal and external stakeholders, as appropriate, to include external support from law enforcement agencies.</v>
      </c>
      <c r="F176" s="124" t="s">
        <v>223</v>
      </c>
      <c r="G176" s="125" t="str">
        <f t="shared" si="50"/>
        <v>Incidents are reported consistent with established criteria</v>
      </c>
      <c r="H176" s="174" t="s">
        <v>830</v>
      </c>
      <c r="I176" s="153">
        <v>1</v>
      </c>
      <c r="J176" s="40" t="str">
        <f t="shared" si="51"/>
        <v>Partial</v>
      </c>
    </row>
    <row r="177" spans="1:10" ht="132">
      <c r="A177" s="40" t="s">
        <v>285</v>
      </c>
      <c r="B177" s="122" t="str">
        <f t="shared" si="34"/>
        <v xml:space="preserve">Purpose: To mitigate the risk to the reliable operation of the BES as the result of a Cyber Security Incident by specifying incident response requirements.
Requirement 1:
Each Responsible Entity shall document one or more Cyber Security Incident response plan(s) that collectively include each of the applicable requirement parts in CIP-008-5 Table R1 – Cyber Security Incident Response Plan Specifications.
</v>
      </c>
      <c r="C177" s="128" t="s">
        <v>2</v>
      </c>
      <c r="D177" s="40" t="s">
        <v>360</v>
      </c>
      <c r="E177" s="122" t="str">
        <f t="shared" si="35"/>
        <v>Communications (RS.CO): Response activities are coordinated with internal and external stakeholders, as appropriate, to include external support from law enforcement agencies.</v>
      </c>
      <c r="F177" s="124" t="s">
        <v>225</v>
      </c>
      <c r="G177" s="125" t="str">
        <f t="shared" si="50"/>
        <v>Information is shared consistent with response plans</v>
      </c>
      <c r="H177" s="174" t="s">
        <v>830</v>
      </c>
      <c r="I177" s="153">
        <v>1</v>
      </c>
      <c r="J177" s="40" t="str">
        <f t="shared" si="51"/>
        <v>Partial</v>
      </c>
    </row>
    <row r="178" spans="1:10" ht="132">
      <c r="A178" s="40" t="s">
        <v>285</v>
      </c>
      <c r="B178" s="122" t="str">
        <f t="shared" si="34"/>
        <v xml:space="preserve">Purpose: To mitigate the risk to the reliable operation of the BES as the result of a Cyber Security Incident by specifying incident response requirements.
Requirement 1:
Each Responsible Entity shall document one or more Cyber Security Incident response plan(s) that collectively include each of the applicable requirement parts in CIP-008-5 Table R1 – Cyber Security Incident Response Plan Specifications.
</v>
      </c>
      <c r="C178" s="128" t="s">
        <v>2</v>
      </c>
      <c r="D178" s="40" t="s">
        <v>361</v>
      </c>
      <c r="E178" s="122" t="str">
        <f t="shared" si="35"/>
        <v>Analysis (RS.AN): Analysis is conducted to ensure adequate response and support recovery activities.</v>
      </c>
      <c r="F178" s="124" t="s">
        <v>227</v>
      </c>
      <c r="G178" s="125" t="str">
        <f t="shared" si="50"/>
        <v>Coordination with stakeholders occurs consistent with response plans</v>
      </c>
      <c r="H178" s="174" t="s">
        <v>830</v>
      </c>
      <c r="I178" s="153">
        <v>1</v>
      </c>
      <c r="J178" s="40" t="str">
        <f t="shared" si="51"/>
        <v>Partial</v>
      </c>
    </row>
    <row r="179" spans="1:10" ht="132">
      <c r="A179" s="40" t="s">
        <v>285</v>
      </c>
      <c r="B179" s="122" t="str">
        <f t="shared" si="34"/>
        <v xml:space="preserve">Purpose: To mitigate the risk to the reliable operation of the BES as the result of a Cyber Security Incident by specifying incident response requirements.
Requirement 1:
Each Responsible Entity shall document one or more Cyber Security Incident response plan(s) that collectively include each of the applicable requirement parts in CIP-008-5 Table R1 – Cyber Security Incident Response Plan Specifications.
</v>
      </c>
      <c r="C179" s="128" t="s">
        <v>2</v>
      </c>
      <c r="D179" s="40" t="s">
        <v>362</v>
      </c>
      <c r="E179" s="122" t="str">
        <f t="shared" si="35"/>
        <v>Mitigation (RS.MI): Activities are performed to prevent expansion of an event, mitigate its effects, and eradicate the incident.</v>
      </c>
      <c r="F179" s="124" t="s">
        <v>241</v>
      </c>
      <c r="G179" s="125" t="str">
        <f t="shared" si="50"/>
        <v>Incidents are contained</v>
      </c>
      <c r="H179" s="174" t="s">
        <v>830</v>
      </c>
      <c r="I179" s="153">
        <v>1</v>
      </c>
      <c r="J179" s="40" t="str">
        <f t="shared" si="51"/>
        <v>Partial</v>
      </c>
    </row>
    <row r="180" spans="1:10" ht="132">
      <c r="A180" s="40" t="s">
        <v>285</v>
      </c>
      <c r="B180" s="122" t="str">
        <f t="shared" si="34"/>
        <v xml:space="preserve">Purpose: To mitigate the risk to the reliable operation of the BES as the result of a Cyber Security Incident by specifying incident response requirements.
Requirement 1:
Each Responsible Entity shall document one or more Cyber Security Incident response plan(s) that collectively include each of the applicable requirement parts in CIP-008-5 Table R1 – Cyber Security Incident Response Plan Specifications.
</v>
      </c>
      <c r="C180" s="128" t="s">
        <v>2</v>
      </c>
      <c r="D180" s="40" t="s">
        <v>362</v>
      </c>
      <c r="E180" s="122" t="str">
        <f t="shared" si="35"/>
        <v>Mitigation (RS.MI): Activities are performed to prevent expansion of an event, mitigate its effects, and eradicate the incident.</v>
      </c>
      <c r="F180" s="124" t="s">
        <v>244</v>
      </c>
      <c r="G180" s="125" t="str">
        <f t="shared" si="36"/>
        <v>Incidents are mitigated</v>
      </c>
      <c r="H180" s="174" t="s">
        <v>830</v>
      </c>
      <c r="I180" s="153">
        <v>1</v>
      </c>
      <c r="J180" s="40" t="str">
        <f t="shared" si="41"/>
        <v>Partial</v>
      </c>
    </row>
    <row r="181" spans="1:10" ht="132">
      <c r="A181" s="40" t="s">
        <v>286</v>
      </c>
      <c r="B181" s="122" t="str">
        <f t="shared" si="34"/>
        <v xml:space="preserve">Purpose: To mitigate the risk to the reliable operation of the BES as the result of a Cyber Security Incident by specifying incident response requirements.
Requirement 2:
Each Responsible Entity shall implement each of its documented Cyber Security Incident response plans to collectively include each of the applicable requirement parts in CIP-008-5 Table R2 – Cyber Security Incident Response Plan Implementation and Testing.
</v>
      </c>
      <c r="C181" s="126" t="s">
        <v>1</v>
      </c>
      <c r="D181" s="40" t="s">
        <v>353</v>
      </c>
      <c r="E181" s="122" t="str">
        <f t="shared" si="35"/>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v>
      </c>
      <c r="F181" s="124" t="s">
        <v>42</v>
      </c>
      <c r="G181" s="125" t="str">
        <f t="shared" si="36"/>
        <v>Response and recovery plans are tested</v>
      </c>
      <c r="H181" s="174" t="s">
        <v>831</v>
      </c>
      <c r="I181" s="153">
        <v>1</v>
      </c>
      <c r="J181" s="40" t="str">
        <f t="shared" si="41"/>
        <v>Partial</v>
      </c>
    </row>
    <row r="182" spans="1:10" ht="132">
      <c r="A182" s="40" t="s">
        <v>286</v>
      </c>
      <c r="B182" s="122" t="str">
        <f t="shared" si="34"/>
        <v xml:space="preserve">Purpose: To mitigate the risk to the reliable operation of the BES as the result of a Cyber Security Incident by specifying incident response requirements.
Requirement 2:
Each Responsible Entity shall implement each of its documented Cyber Security Incident response plans to collectively include each of the applicable requirement parts in CIP-008-5 Table R2 – Cyber Security Incident Response Plan Implementation and Testing.
</v>
      </c>
      <c r="C182" s="127" t="s">
        <v>178</v>
      </c>
      <c r="D182" s="40" t="s">
        <v>356</v>
      </c>
      <c r="E182" s="122" t="str">
        <f t="shared" si="35"/>
        <v>Anomalies and Events (DE.AE): Anomalous activity is detected in a timely manner and the potential impact of events is understood.</v>
      </c>
      <c r="F182" s="124" t="s">
        <v>182</v>
      </c>
      <c r="G182" s="125" t="str">
        <f t="shared" si="36"/>
        <v>Detected events are analyzed to understand attack targets and methods</v>
      </c>
      <c r="H182" s="174" t="s">
        <v>830</v>
      </c>
      <c r="I182" s="153">
        <v>1</v>
      </c>
      <c r="J182" s="40" t="str">
        <f t="shared" si="41"/>
        <v>Partial</v>
      </c>
    </row>
    <row r="183" spans="1:10" ht="132">
      <c r="A183" s="40" t="s">
        <v>286</v>
      </c>
      <c r="B183" s="122" t="str">
        <f t="shared" si="34"/>
        <v xml:space="preserve">Purpose: To mitigate the risk to the reliable operation of the BES as the result of a Cyber Security Incident by specifying incident response requirements.
Requirement 2:
Each Responsible Entity shall implement each of its documented Cyber Security Incident response plans to collectively include each of the applicable requirement parts in CIP-008-5 Table R2 – Cyber Security Incident Response Plan Implementation and Testing.
</v>
      </c>
      <c r="C183" s="127" t="s">
        <v>178</v>
      </c>
      <c r="D183" s="40" t="s">
        <v>358</v>
      </c>
      <c r="E183" s="122" t="str">
        <f t="shared" si="35"/>
        <v>Detection Processes (DE.DP): Detection processes and procedures are maintained and tested to ensure timely and adequate awareness of anomalous events.</v>
      </c>
      <c r="F183" s="124" t="s">
        <v>211</v>
      </c>
      <c r="G183" s="125" t="str">
        <f t="shared" ref="G183" si="52">VLOOKUP(F183,tbl_csf_subcategories_descriptions,2,FALSE)</f>
        <v>Detection processes are tested</v>
      </c>
      <c r="H183" s="174" t="s">
        <v>830</v>
      </c>
      <c r="I183" s="153">
        <v>1</v>
      </c>
      <c r="J183" s="40" t="str">
        <f t="shared" ref="J183" si="53">VLOOKUP(I183,tbl_implementation_tier_description,2)</f>
        <v>Partial</v>
      </c>
    </row>
    <row r="184" spans="1:10" ht="132">
      <c r="A184" s="40" t="s">
        <v>286</v>
      </c>
      <c r="B184" s="122" t="str">
        <f t="shared" si="34"/>
        <v xml:space="preserve">Purpose: To mitigate the risk to the reliable operation of the BES as the result of a Cyber Security Incident by specifying incident response requirements.
Requirement 2:
Each Responsible Entity shall implement each of its documented Cyber Security Incident response plans to collectively include each of the applicable requirement parts in CIP-008-5 Table R2 – Cyber Security Incident Response Plan Implementation and Testing.
</v>
      </c>
      <c r="C184" s="131" t="s">
        <v>2</v>
      </c>
      <c r="D184" s="40" t="s">
        <v>361</v>
      </c>
      <c r="E184" s="122" t="str">
        <f t="shared" si="35"/>
        <v>Analysis (RS.AN): Analysis is conducted to ensure adequate response and support recovery activities.</v>
      </c>
      <c r="F184" s="124" t="s">
        <v>231</v>
      </c>
      <c r="G184" s="125" t="str">
        <f t="shared" ref="G184" si="54">VLOOKUP(F184,tbl_csf_subcategories_descriptions,2,FALSE)</f>
        <v>Notifications from detection systems are investigated </v>
      </c>
      <c r="H184" s="174" t="s">
        <v>831</v>
      </c>
      <c r="I184" s="153">
        <v>1</v>
      </c>
      <c r="J184" s="40" t="str">
        <f t="shared" ref="J184" si="55">VLOOKUP(I184,tbl_implementation_tier_description,2)</f>
        <v>Partial</v>
      </c>
    </row>
    <row r="185" spans="1:10" ht="132">
      <c r="A185" s="40" t="s">
        <v>286</v>
      </c>
      <c r="B185" s="122" t="str">
        <f t="shared" si="34"/>
        <v xml:space="preserve">Purpose: To mitigate the risk to the reliable operation of the BES as the result of a Cyber Security Incident by specifying incident response requirements.
Requirement 2:
Each Responsible Entity shall implement each of its documented Cyber Security Incident response plans to collectively include each of the applicable requirement parts in CIP-008-5 Table R2 – Cyber Security Incident Response Plan Implementation and Testing.
</v>
      </c>
      <c r="C185" s="131" t="s">
        <v>2</v>
      </c>
      <c r="D185" s="40" t="s">
        <v>361</v>
      </c>
      <c r="E185" s="122" t="str">
        <f t="shared" si="35"/>
        <v>Analysis (RS.AN): Analysis is conducted to ensure adequate response and support recovery activities.</v>
      </c>
      <c r="F185" s="124" t="s">
        <v>234</v>
      </c>
      <c r="G185" s="125" t="str">
        <f t="shared" ref="G185" si="56">VLOOKUP(F185,tbl_csf_subcategories_descriptions,2,FALSE)</f>
        <v>The impact of the incident is understood</v>
      </c>
      <c r="H185" s="174" t="s">
        <v>831</v>
      </c>
      <c r="I185" s="153">
        <v>1</v>
      </c>
      <c r="J185" s="40" t="str">
        <f t="shared" ref="J185" si="57">VLOOKUP(I185,tbl_implementation_tier_description,2)</f>
        <v>Partial</v>
      </c>
    </row>
    <row r="186" spans="1:10" ht="132">
      <c r="A186" s="40" t="s">
        <v>286</v>
      </c>
      <c r="B186" s="122" t="str">
        <f t="shared" si="34"/>
        <v xml:space="preserve">Purpose: To mitigate the risk to the reliable operation of the BES as the result of a Cyber Security Incident by specifying incident response requirements.
Requirement 2:
Each Responsible Entity shall implement each of its documented Cyber Security Incident response plans to collectively include each of the applicable requirement parts in CIP-008-5 Table R2 – Cyber Security Incident Response Plan Implementation and Testing.
</v>
      </c>
      <c r="C186" s="131" t="s">
        <v>2</v>
      </c>
      <c r="D186" s="40" t="s">
        <v>360</v>
      </c>
      <c r="E186" s="122" t="str">
        <f t="shared" si="35"/>
        <v>Communications (RS.CO): Response activities are coordinated with internal and external stakeholders, as appropriate, to include external support from law enforcement agencies.</v>
      </c>
      <c r="F186" s="124" t="s">
        <v>223</v>
      </c>
      <c r="G186" s="125" t="str">
        <f t="shared" ref="G186" si="58">VLOOKUP(F186,tbl_csf_subcategories_descriptions,2,FALSE)</f>
        <v>Incidents are reported consistent with established criteria</v>
      </c>
      <c r="H186" s="174" t="s">
        <v>831</v>
      </c>
      <c r="I186" s="153">
        <v>1</v>
      </c>
      <c r="J186" s="40" t="str">
        <f t="shared" ref="J186" si="59">VLOOKUP(I186,tbl_implementation_tier_description,2)</f>
        <v>Partial</v>
      </c>
    </row>
    <row r="187" spans="1:10" ht="132">
      <c r="A187" s="40" t="s">
        <v>286</v>
      </c>
      <c r="B187" s="122" t="str">
        <f t="shared" si="34"/>
        <v xml:space="preserve">Purpose: To mitigate the risk to the reliable operation of the BES as the result of a Cyber Security Incident by specifying incident response requirements.
Requirement 2:
Each Responsible Entity shall implement each of its documented Cyber Security Incident response plans to collectively include each of the applicable requirement parts in CIP-008-5 Table R2 – Cyber Security Incident Response Plan Implementation and Testing.
</v>
      </c>
      <c r="C187" s="131" t="s">
        <v>2</v>
      </c>
      <c r="D187" s="40" t="s">
        <v>360</v>
      </c>
      <c r="E187" s="122" t="str">
        <f t="shared" si="35"/>
        <v>Communications (RS.CO): Response activities are coordinated with internal and external stakeholders, as appropriate, to include external support from law enforcement agencies.</v>
      </c>
      <c r="F187" s="124" t="s">
        <v>225</v>
      </c>
      <c r="G187" s="125" t="str">
        <f t="shared" ref="G187:G188" si="60">VLOOKUP(F187,tbl_csf_subcategories_descriptions,2,FALSE)</f>
        <v>Information is shared consistent with response plans</v>
      </c>
      <c r="H187" s="174" t="s">
        <v>831</v>
      </c>
      <c r="I187" s="153">
        <v>1</v>
      </c>
      <c r="J187" s="40" t="str">
        <f t="shared" ref="J187:J188" si="61">VLOOKUP(I187,tbl_implementation_tier_description,2)</f>
        <v>Partial</v>
      </c>
    </row>
    <row r="188" spans="1:10" ht="132">
      <c r="A188" s="40" t="s">
        <v>286</v>
      </c>
      <c r="B188" s="122" t="str">
        <f t="shared" si="34"/>
        <v xml:space="preserve">Purpose: To mitigate the risk to the reliable operation of the BES as the result of a Cyber Security Incident by specifying incident response requirements.
Requirement 2:
Each Responsible Entity shall implement each of its documented Cyber Security Incident response plans to collectively include each of the applicable requirement parts in CIP-008-5 Table R2 – Cyber Security Incident Response Plan Implementation and Testing.
</v>
      </c>
      <c r="C188" s="131" t="s">
        <v>2</v>
      </c>
      <c r="D188" s="40" t="s">
        <v>360</v>
      </c>
      <c r="E188" s="122" t="str">
        <f t="shared" si="35"/>
        <v>Communications (RS.CO): Response activities are coordinated with internal and external stakeholders, as appropriate, to include external support from law enforcement agencies.</v>
      </c>
      <c r="F188" s="124" t="s">
        <v>227</v>
      </c>
      <c r="G188" s="125" t="str">
        <f t="shared" si="60"/>
        <v>Coordination with stakeholders occurs consistent with response plans</v>
      </c>
      <c r="H188" s="174" t="s">
        <v>831</v>
      </c>
      <c r="I188" s="153">
        <v>1</v>
      </c>
      <c r="J188" s="40" t="str">
        <f t="shared" si="61"/>
        <v>Partial</v>
      </c>
    </row>
    <row r="189" spans="1:10" ht="132">
      <c r="A189" s="40" t="s">
        <v>286</v>
      </c>
      <c r="B189" s="122" t="str">
        <f t="shared" si="34"/>
        <v xml:space="preserve">Purpose: To mitigate the risk to the reliable operation of the BES as the result of a Cyber Security Incident by specifying incident response requirements.
Requirement 2:
Each Responsible Entity shall implement each of its documented Cyber Security Incident response plans to collectively include each of the applicable requirement parts in CIP-008-5 Table R2 – Cyber Security Incident Response Plan Implementation and Testing.
</v>
      </c>
      <c r="C189" s="131" t="s">
        <v>2</v>
      </c>
      <c r="D189" s="40" t="s">
        <v>359</v>
      </c>
      <c r="E189" s="122" t="str">
        <f t="shared" si="35"/>
        <v>Response Planning (RS.RP): Response processes and procedures are executed and maintained, to ensure timely response to detected cybersecurity events.</v>
      </c>
      <c r="F189" s="124" t="s">
        <v>217</v>
      </c>
      <c r="G189" s="125" t="str">
        <f t="shared" ref="G189" si="62">VLOOKUP(F189,tbl_csf_subcategories_descriptions,2,FALSE)</f>
        <v>Response plan is executed during or after an event</v>
      </c>
      <c r="H189" s="174" t="s">
        <v>831</v>
      </c>
      <c r="I189" s="153">
        <v>1</v>
      </c>
      <c r="J189" s="40" t="str">
        <f t="shared" ref="J189" si="63">VLOOKUP(I189,tbl_implementation_tier_description,2)</f>
        <v>Partial</v>
      </c>
    </row>
    <row r="190" spans="1:10" ht="118.8">
      <c r="A190" s="40" t="s">
        <v>287</v>
      </c>
      <c r="B190" s="122" t="str">
        <f t="shared" si="34"/>
        <v>Purpose: To mitigate the risk to the reliable operation of the BES as the result of a Cyber Security Incident by specifying incident response requirements.
Requirement 3:
Each Responsible Entity shall maintain each of its Cyber Security Incident response plans according to each of the applicable requirement parts in CIP-008-5 Table R3 – Cyber Security Incident Response Plan Review, Update, and Communication.</v>
      </c>
      <c r="C190" s="126" t="s">
        <v>1</v>
      </c>
      <c r="D190" s="40" t="s">
        <v>353</v>
      </c>
      <c r="E190" s="122" t="str">
        <f t="shared" si="35"/>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v>
      </c>
      <c r="F190" s="124" t="s">
        <v>40</v>
      </c>
      <c r="G190" s="125" t="str">
        <f t="shared" si="36"/>
        <v>Protection processes are improved</v>
      </c>
      <c r="H190" s="174" t="s">
        <v>830</v>
      </c>
      <c r="I190" s="153">
        <v>1</v>
      </c>
      <c r="J190" s="40" t="str">
        <f t="shared" si="41"/>
        <v>Partial</v>
      </c>
    </row>
    <row r="191" spans="1:10" ht="118.8">
      <c r="A191" s="40" t="s">
        <v>287</v>
      </c>
      <c r="B191" s="122" t="str">
        <f t="shared" si="34"/>
        <v>Purpose: To mitigate the risk to the reliable operation of the BES as the result of a Cyber Security Incident by specifying incident response requirements.
Requirement 3:
Each Responsible Entity shall maintain each of its Cyber Security Incident response plans according to each of the applicable requirement parts in CIP-008-5 Table R3 – Cyber Security Incident Response Plan Review, Update, and Communication.</v>
      </c>
      <c r="C191" s="126" t="s">
        <v>1</v>
      </c>
      <c r="D191" s="40" t="s">
        <v>353</v>
      </c>
      <c r="E191" s="122" t="str">
        <f t="shared" si="35"/>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v>
      </c>
      <c r="F191" s="124" t="s">
        <v>54</v>
      </c>
      <c r="G191" s="125" t="str">
        <f t="shared" si="36"/>
        <v>Effectiveness of protection technologies is shared</v>
      </c>
      <c r="H191" s="174" t="s">
        <v>830</v>
      </c>
      <c r="I191" s="153">
        <v>1</v>
      </c>
      <c r="J191" s="40" t="str">
        <f t="shared" si="41"/>
        <v>Partial</v>
      </c>
    </row>
    <row r="192" spans="1:10" ht="118.8">
      <c r="A192" s="40" t="s">
        <v>287</v>
      </c>
      <c r="B192" s="122" t="str">
        <f t="shared" si="34"/>
        <v>Purpose: To mitigate the risk to the reliable operation of the BES as the result of a Cyber Security Incident by specifying incident response requirements.
Requirement 3:
Each Responsible Entity shall maintain each of its Cyber Security Incident response plans according to each of the applicable requirement parts in CIP-008-5 Table R3 – Cyber Security Incident Response Plan Review, Update, and Communication.</v>
      </c>
      <c r="C192" s="126" t="s">
        <v>1</v>
      </c>
      <c r="D192" s="40" t="s">
        <v>353</v>
      </c>
      <c r="E192" s="122" t="str">
        <f t="shared" si="35"/>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v>
      </c>
      <c r="F192" s="124" t="s">
        <v>41</v>
      </c>
      <c r="G192" s="125" t="str">
        <f t="shared" si="36"/>
        <v>Response plans (Incident Response and Business Continuity) and recovery plans (Incident Recovery and Disaster Recovery) are in place and managed</v>
      </c>
      <c r="H192" s="174" t="s">
        <v>830</v>
      </c>
      <c r="I192" s="153">
        <v>1</v>
      </c>
      <c r="J192" s="40" t="str">
        <f t="shared" si="41"/>
        <v>Partial</v>
      </c>
    </row>
    <row r="193" spans="1:10" ht="118.8">
      <c r="A193" s="40" t="s">
        <v>287</v>
      </c>
      <c r="B193" s="122" t="str">
        <f t="shared" si="34"/>
        <v>Purpose: To mitigate the risk to the reliable operation of the BES as the result of a Cyber Security Incident by specifying incident response requirements.
Requirement 3:
Each Responsible Entity shall maintain each of its Cyber Security Incident response plans according to each of the applicable requirement parts in CIP-008-5 Table R3 – Cyber Security Incident Response Plan Review, Update, and Communication.</v>
      </c>
      <c r="C193" s="127" t="s">
        <v>178</v>
      </c>
      <c r="D193" s="40" t="s">
        <v>358</v>
      </c>
      <c r="E193" s="122" t="str">
        <f t="shared" si="35"/>
        <v>Detection Processes (DE.DP): Detection processes and procedures are maintained and tested to ensure timely and adequate awareness of anomalous events.</v>
      </c>
      <c r="F193" s="124" t="s">
        <v>215</v>
      </c>
      <c r="G193" s="125" t="str">
        <f t="shared" ref="G193" si="64">VLOOKUP(F193,tbl_csf_subcategories_descriptions,2,FALSE)</f>
        <v>Detection processes are continuously improved</v>
      </c>
      <c r="H193" s="174" t="s">
        <v>830</v>
      </c>
      <c r="I193" s="153">
        <v>1</v>
      </c>
      <c r="J193" s="40" t="str">
        <f t="shared" ref="J193" si="65">VLOOKUP(I193,tbl_implementation_tier_description,2)</f>
        <v>Partial</v>
      </c>
    </row>
    <row r="194" spans="1:10" ht="118.8">
      <c r="A194" s="40" t="s">
        <v>287</v>
      </c>
      <c r="B194" s="122" t="str">
        <f t="shared" si="34"/>
        <v>Purpose: To mitigate the risk to the reliable operation of the BES as the result of a Cyber Security Incident by specifying incident response requirements.
Requirement 3:
Each Responsible Entity shall maintain each of its Cyber Security Incident response plans according to each of the applicable requirement parts in CIP-008-5 Table R3 – Cyber Security Incident Response Plan Review, Update, and Communication.</v>
      </c>
      <c r="C194" s="128" t="s">
        <v>2</v>
      </c>
      <c r="D194" s="40" t="s">
        <v>360</v>
      </c>
      <c r="E194" s="122" t="str">
        <f t="shared" si="35"/>
        <v>Communications (RS.CO): Response activities are coordinated with internal and external stakeholders, as appropriate, to include external support from law enforcement agencies.</v>
      </c>
      <c r="F194" s="124" t="s">
        <v>220</v>
      </c>
      <c r="G194" s="125" t="str">
        <f t="shared" ref="G194" si="66">VLOOKUP(F194,tbl_csf_subcategories_descriptions,2,FALSE)</f>
        <v>Personnel know their roles and order of operations when a response is needed</v>
      </c>
      <c r="H194" s="174" t="s">
        <v>830</v>
      </c>
      <c r="I194" s="153">
        <v>1</v>
      </c>
      <c r="J194" s="40" t="str">
        <f t="shared" ref="J194" si="67">VLOOKUP(I194,tbl_implementation_tier_description,2)</f>
        <v>Partial</v>
      </c>
    </row>
    <row r="195" spans="1:10" ht="118.8">
      <c r="A195" s="40" t="s">
        <v>287</v>
      </c>
      <c r="B195" s="122" t="str">
        <f t="shared" si="34"/>
        <v>Purpose: To mitigate the risk to the reliable operation of the BES as the result of a Cyber Security Incident by specifying incident response requirements.
Requirement 3:
Each Responsible Entity shall maintain each of its Cyber Security Incident response plans according to each of the applicable requirement parts in CIP-008-5 Table R3 – Cyber Security Incident Response Plan Review, Update, and Communication.</v>
      </c>
      <c r="C195" s="128" t="s">
        <v>2</v>
      </c>
      <c r="D195" s="40" t="s">
        <v>363</v>
      </c>
      <c r="E195" s="122" t="str">
        <f t="shared" si="35"/>
        <v>Improvements (RS.IM): Organizational response activities are improved by incorporating lessons learned from current and previous detection/response activities.</v>
      </c>
      <c r="F195" s="124" t="s">
        <v>52</v>
      </c>
      <c r="G195" s="125" t="str">
        <f t="shared" ref="G195:G196" si="68">VLOOKUP(F195,tbl_csf_subcategories_descriptions,2,FALSE)</f>
        <v>Response plans incorporate lessons learned</v>
      </c>
      <c r="H195" s="174" t="s">
        <v>830</v>
      </c>
      <c r="I195" s="153">
        <v>1</v>
      </c>
      <c r="J195" s="40" t="str">
        <f t="shared" ref="J195:J196" si="69">VLOOKUP(I195,tbl_implementation_tier_description,2)</f>
        <v>Partial</v>
      </c>
    </row>
    <row r="196" spans="1:10" ht="118.8">
      <c r="A196" s="40" t="s">
        <v>287</v>
      </c>
      <c r="B196" s="122" t="str">
        <f t="shared" si="34"/>
        <v>Purpose: To mitigate the risk to the reliable operation of the BES as the result of a Cyber Security Incident by specifying incident response requirements.
Requirement 3:
Each Responsible Entity shall maintain each of its Cyber Security Incident response plans according to each of the applicable requirement parts in CIP-008-5 Table R3 – Cyber Security Incident Response Plan Review, Update, and Communication.</v>
      </c>
      <c r="C196" s="128" t="s">
        <v>2</v>
      </c>
      <c r="D196" s="40" t="s">
        <v>363</v>
      </c>
      <c r="E196" s="122" t="str">
        <f t="shared" si="35"/>
        <v>Improvements (RS.IM): Organizational response activities are improved by incorporating lessons learned from current and previous detection/response activities.</v>
      </c>
      <c r="F196" s="124" t="s">
        <v>53</v>
      </c>
      <c r="G196" s="125" t="str">
        <f t="shared" si="68"/>
        <v>Response strategies are updated</v>
      </c>
      <c r="H196" s="174" t="s">
        <v>830</v>
      </c>
      <c r="I196" s="153">
        <v>1</v>
      </c>
      <c r="J196" s="40" t="str">
        <f t="shared" si="69"/>
        <v>Partial</v>
      </c>
    </row>
    <row r="197" spans="1:10" ht="105.6">
      <c r="A197" s="40" t="s">
        <v>288</v>
      </c>
      <c r="B197" s="122" t="str">
        <f t="shared" si="34"/>
        <v>Purpose: To recover reliability functions performed by BES Cyber Systems by specifying recovery plan requirements in support of the continued stability, operability, and reliability of the BES.
Requirement 1:
Each Responsible Entity shall have one or more documented recovery plan(s) that collectively include each of the applicable requirement parts in CIP-009-6 Table R1 – Recovery Plan Specifications.</v>
      </c>
      <c r="C197" s="123" t="s">
        <v>0</v>
      </c>
      <c r="D197" s="40" t="s">
        <v>260</v>
      </c>
      <c r="E197" s="122" t="str">
        <f t="shared" si="35"/>
        <v>Business Environment (ID.BE): The organization’s mission, objectives, stakeholders, and activities are understood and prioritized; this information is used to inform cybersecurity roles, responsibilities, and risk management decisions.</v>
      </c>
      <c r="F197" s="124" t="s">
        <v>14</v>
      </c>
      <c r="G197" s="125" t="str">
        <f t="shared" si="36"/>
        <v xml:space="preserve">Resilience requirements to support delivery of critical services are established for all operating states (e.g. under duress/attack, during recovery, normal operations) </v>
      </c>
      <c r="H197" s="174" t="s">
        <v>830</v>
      </c>
      <c r="I197" s="153">
        <v>1</v>
      </c>
      <c r="J197" s="40" t="str">
        <f t="shared" si="41"/>
        <v>Partial</v>
      </c>
    </row>
    <row r="198" spans="1:10" ht="105.6">
      <c r="A198" s="40" t="s">
        <v>288</v>
      </c>
      <c r="B198" s="122" t="str">
        <f t="shared" si="34"/>
        <v>Purpose: To recover reliability functions performed by BES Cyber Systems by specifying recovery plan requirements in support of the continued stability, operability, and reliability of the BES.
Requirement 1:
Each Responsible Entity shall have one or more documented recovery plan(s) that collectively include each of the applicable requirement parts in CIP-009-6 Table R1 – Recovery Plan Specifications.</v>
      </c>
      <c r="C198" s="126" t="s">
        <v>1</v>
      </c>
      <c r="D198" s="40" t="s">
        <v>352</v>
      </c>
      <c r="E198" s="122" t="str">
        <f t="shared" si="35"/>
        <v>Data Security (PR.DS): Information and records (data) are managed consistent with the organization’s risk strategy to protect the confidentiality, integrity, and availability of information.</v>
      </c>
      <c r="F198" s="124" t="s">
        <v>147</v>
      </c>
      <c r="G198" s="125" t="str">
        <f t="shared" si="36"/>
        <v>Adequate capacity to ensure availability is maintained</v>
      </c>
      <c r="H198" s="174" t="s">
        <v>830</v>
      </c>
      <c r="I198" s="153">
        <v>1</v>
      </c>
      <c r="J198" s="40" t="str">
        <f t="shared" si="41"/>
        <v>Partial</v>
      </c>
    </row>
    <row r="199" spans="1:10" ht="105.6">
      <c r="A199" s="40" t="s">
        <v>288</v>
      </c>
      <c r="B199" s="122" t="str">
        <f t="shared" si="34"/>
        <v>Purpose: To recover reliability functions performed by BES Cyber Systems by specifying recovery plan requirements in support of the continued stability, operability, and reliability of the BES.
Requirement 1:
Each Responsible Entity shall have one or more documented recovery plan(s) that collectively include each of the applicable requirement parts in CIP-009-6 Table R1 – Recovery Plan Specifications.</v>
      </c>
      <c r="C199" s="126" t="s">
        <v>1</v>
      </c>
      <c r="D199" s="40" t="s">
        <v>353</v>
      </c>
      <c r="E199" s="122" t="str">
        <f t="shared" si="35"/>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v>
      </c>
      <c r="F199" s="124" t="s">
        <v>37</v>
      </c>
      <c r="G199" s="125" t="str">
        <f t="shared" si="36"/>
        <v>Backups of information are conducted, maintained, and tested</v>
      </c>
      <c r="H199" s="174" t="s">
        <v>830</v>
      </c>
      <c r="I199" s="153">
        <v>1</v>
      </c>
      <c r="J199" s="40" t="str">
        <f t="shared" si="41"/>
        <v>Partial</v>
      </c>
    </row>
    <row r="200" spans="1:10" ht="105.6">
      <c r="A200" s="40" t="s">
        <v>288</v>
      </c>
      <c r="B200" s="122" t="str">
        <f t="shared" si="34"/>
        <v>Purpose: To recover reliability functions performed by BES Cyber Systems by specifying recovery plan requirements in support of the continued stability, operability, and reliability of the BES.
Requirement 1:
Each Responsible Entity shall have one or more documented recovery plan(s) that collectively include each of the applicable requirement parts in CIP-009-6 Table R1 – Recovery Plan Specifications.</v>
      </c>
      <c r="C200" s="126" t="s">
        <v>1</v>
      </c>
      <c r="D200" s="40" t="s">
        <v>353</v>
      </c>
      <c r="E200" s="122" t="str">
        <f t="shared" si="35"/>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v>
      </c>
      <c r="F200" s="124" t="s">
        <v>41</v>
      </c>
      <c r="G200" s="125" t="str">
        <f t="shared" si="36"/>
        <v>Response plans (Incident Response and Business Continuity) and recovery plans (Incident Recovery and Disaster Recovery) are in place and managed</v>
      </c>
      <c r="H200" s="174" t="s">
        <v>830</v>
      </c>
      <c r="I200" s="153">
        <v>1</v>
      </c>
      <c r="J200" s="40" t="str">
        <f t="shared" si="41"/>
        <v>Partial</v>
      </c>
    </row>
    <row r="201" spans="1:10" ht="105.6">
      <c r="A201" s="40" t="s">
        <v>288</v>
      </c>
      <c r="B201" s="122" t="str">
        <f t="shared" si="34"/>
        <v>Purpose: To recover reliability functions performed by BES Cyber Systems by specifying recovery plan requirements in support of the continued stability, operability, and reliability of the BES.
Requirement 1:
Each Responsible Entity shall have one or more documented recovery plan(s) that collectively include each of the applicable requirement parts in CIP-009-6 Table R1 – Recovery Plan Specifications.</v>
      </c>
      <c r="C201" s="128" t="s">
        <v>2</v>
      </c>
      <c r="D201" s="40" t="s">
        <v>361</v>
      </c>
      <c r="E201" s="122" t="str">
        <f t="shared" si="35"/>
        <v>Analysis (RS.AN): Analysis is conducted to ensure adequate response and support recovery activities.</v>
      </c>
      <c r="F201" s="124" t="s">
        <v>236</v>
      </c>
      <c r="G201" s="125" t="str">
        <f t="shared" ref="G201" si="70">VLOOKUP(F201,tbl_csf_subcategories_descriptions,2,FALSE)</f>
        <v>Forensics are performed</v>
      </c>
      <c r="H201" s="174" t="s">
        <v>830</v>
      </c>
      <c r="I201" s="153">
        <v>1</v>
      </c>
      <c r="J201" s="40" t="str">
        <f t="shared" ref="J201" si="71">VLOOKUP(I201,tbl_implementation_tier_description,2)</f>
        <v>Partial</v>
      </c>
    </row>
    <row r="202" spans="1:10" ht="105.6">
      <c r="A202" s="40" t="s">
        <v>288</v>
      </c>
      <c r="B202" s="122" t="str">
        <f t="shared" si="34"/>
        <v>Purpose: To recover reliability functions performed by BES Cyber Systems by specifying recovery plan requirements in support of the continued stability, operability, and reliability of the BES.
Requirement 1:
Each Responsible Entity shall have one or more documented recovery plan(s) that collectively include each of the applicable requirement parts in CIP-009-6 Table R1 – Recovery Plan Specifications.</v>
      </c>
      <c r="C202" s="132" t="s">
        <v>3</v>
      </c>
      <c r="D202" s="40" t="s">
        <v>364</v>
      </c>
      <c r="E202" s="122" t="str">
        <f t="shared" si="35"/>
        <v>Recovery Planning (RC.RP): Recovery processes and procedures are executed and maintained to ensure timely restoration of systems or assets affected by cybersecurity events.</v>
      </c>
      <c r="F202" s="124" t="s">
        <v>251</v>
      </c>
      <c r="G202" s="125" t="str">
        <f t="shared" ref="G202" si="72">VLOOKUP(F202,tbl_csf_subcategories_descriptions,2,FALSE)</f>
        <v>Recovery plan is executed during or after an cybersecurity incident</v>
      </c>
      <c r="H202" s="174" t="s">
        <v>830</v>
      </c>
      <c r="I202" s="153">
        <v>1</v>
      </c>
      <c r="J202" s="40" t="str">
        <f t="shared" ref="J202" si="73">VLOOKUP(I202,tbl_implementation_tier_description,2)</f>
        <v>Partial</v>
      </c>
    </row>
    <row r="203" spans="1:10" ht="105.6">
      <c r="A203" s="40" t="s">
        <v>289</v>
      </c>
      <c r="B203" s="122" t="str">
        <f t="shared" si="34"/>
        <v>Purpose: To recover reliability functions performed by BES Cyber Systems by specifying recovery plan requirements in support of the continued stability, operability, and reliability of the BES.
Requirement 2:
Each Responsible Entity shall implement its documented recovery plan(s) to collectively include each of the applicable requirement parts in CIP-009-6 Table R2 – Recovery Plan Implementation and Testing.</v>
      </c>
      <c r="C203" s="126" t="s">
        <v>1</v>
      </c>
      <c r="D203" s="40" t="s">
        <v>353</v>
      </c>
      <c r="E203" s="122" t="str">
        <f t="shared" si="35"/>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v>
      </c>
      <c r="F203" s="124" t="s">
        <v>37</v>
      </c>
      <c r="G203" s="125" t="str">
        <f t="shared" si="36"/>
        <v>Backups of information are conducted, maintained, and tested</v>
      </c>
      <c r="H203" s="174" t="s">
        <v>830</v>
      </c>
      <c r="I203" s="153">
        <v>1</v>
      </c>
      <c r="J203" s="40" t="str">
        <f t="shared" si="41"/>
        <v>Partial</v>
      </c>
    </row>
    <row r="204" spans="1:10" ht="105.6">
      <c r="A204" s="40" t="s">
        <v>289</v>
      </c>
      <c r="B204" s="122" t="str">
        <f t="shared" si="34"/>
        <v>Purpose: To recover reliability functions performed by BES Cyber Systems by specifying recovery plan requirements in support of the continued stability, operability, and reliability of the BES.
Requirement 2:
Each Responsible Entity shall implement its documented recovery plan(s) to collectively include each of the applicable requirement parts in CIP-009-6 Table R2 – Recovery Plan Implementation and Testing.</v>
      </c>
      <c r="C204" s="126" t="s">
        <v>1</v>
      </c>
      <c r="D204" s="40" t="s">
        <v>353</v>
      </c>
      <c r="E204" s="122" t="str">
        <f t="shared" si="35"/>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v>
      </c>
      <c r="F204" s="124" t="s">
        <v>42</v>
      </c>
      <c r="G204" s="125" t="str">
        <f t="shared" si="36"/>
        <v>Response and recovery plans are tested</v>
      </c>
      <c r="H204" s="174" t="s">
        <v>830</v>
      </c>
      <c r="I204" s="153">
        <v>1</v>
      </c>
      <c r="J204" s="40" t="str">
        <f t="shared" si="41"/>
        <v>Partial</v>
      </c>
    </row>
    <row r="205" spans="1:10" ht="105.6">
      <c r="A205" s="40" t="s">
        <v>289</v>
      </c>
      <c r="B205" s="122" t="str">
        <f t="shared" si="34"/>
        <v>Purpose: To recover reliability functions performed by BES Cyber Systems by specifying recovery plan requirements in support of the continued stability, operability, and reliability of the BES.
Requirement 2:
Each Responsible Entity shall implement its documented recovery plan(s) to collectively include each of the applicable requirement parts in CIP-009-6 Table R2 – Recovery Plan Implementation and Testing.</v>
      </c>
      <c r="C205" s="132" t="s">
        <v>3</v>
      </c>
      <c r="D205" s="40" t="s">
        <v>364</v>
      </c>
      <c r="E205" s="122" t="str">
        <f t="shared" si="35"/>
        <v>Recovery Planning (RC.RP): Recovery processes and procedures are executed and maintained to ensure timely restoration of systems or assets affected by cybersecurity events.</v>
      </c>
      <c r="F205" s="124" t="s">
        <v>251</v>
      </c>
      <c r="G205" s="125" t="str">
        <f t="shared" ref="G205" si="74">VLOOKUP(F205,tbl_csf_subcategories_descriptions,2,FALSE)</f>
        <v>Recovery plan is executed during or after an cybersecurity incident</v>
      </c>
      <c r="H205" s="174" t="s">
        <v>830</v>
      </c>
      <c r="I205" s="153">
        <v>1</v>
      </c>
      <c r="J205" s="40" t="str">
        <f t="shared" ref="J205" si="75">VLOOKUP(I205,tbl_implementation_tier_description,2)</f>
        <v>Partial</v>
      </c>
    </row>
    <row r="206" spans="1:10" ht="105.6">
      <c r="A206" s="40" t="s">
        <v>290</v>
      </c>
      <c r="B206" s="122" t="str">
        <f t="shared" si="34"/>
        <v>Purpose: To recover reliability functions performed by BES Cyber Systems by specifying recovery plan requirements in support of the continued stability, operability, and reliability of the BES.
Requirement 3:
Each Responsible Entity shall maintain each of its recovery plan(s) in accordance with each of the applicable requirement parts in CIP-009-6 Table R3 – Recovery Plan Review, Update and Communication.</v>
      </c>
      <c r="C206" s="126" t="s">
        <v>1</v>
      </c>
      <c r="D206" s="40" t="s">
        <v>353</v>
      </c>
      <c r="E206" s="122" t="str">
        <f t="shared" si="35"/>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v>
      </c>
      <c r="F206" s="124" t="s">
        <v>40</v>
      </c>
      <c r="G206" s="125" t="str">
        <f t="shared" si="36"/>
        <v>Protection processes are improved</v>
      </c>
      <c r="H206" s="174" t="s">
        <v>830</v>
      </c>
      <c r="I206" s="153">
        <v>1</v>
      </c>
      <c r="J206" s="40" t="str">
        <f t="shared" si="41"/>
        <v>Partial</v>
      </c>
    </row>
    <row r="207" spans="1:10" ht="105.6">
      <c r="A207" s="40" t="s">
        <v>290</v>
      </c>
      <c r="B207" s="122" t="str">
        <f t="shared" si="34"/>
        <v>Purpose: To recover reliability functions performed by BES Cyber Systems by specifying recovery plan requirements in support of the continued stability, operability, and reliability of the BES.
Requirement 3:
Each Responsible Entity shall maintain each of its recovery plan(s) in accordance with each of the applicable requirement parts in CIP-009-6 Table R3 – Recovery Plan Review, Update and Communication.</v>
      </c>
      <c r="C207" s="126" t="s">
        <v>1</v>
      </c>
      <c r="D207" s="40" t="s">
        <v>353</v>
      </c>
      <c r="E207" s="122" t="str">
        <f t="shared" si="35"/>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v>
      </c>
      <c r="F207" s="124" t="s">
        <v>54</v>
      </c>
      <c r="G207" s="125" t="str">
        <f t="shared" si="36"/>
        <v>Effectiveness of protection technologies is shared</v>
      </c>
      <c r="H207" s="174" t="s">
        <v>830</v>
      </c>
      <c r="I207" s="153">
        <v>1</v>
      </c>
      <c r="J207" s="40" t="str">
        <f t="shared" si="41"/>
        <v>Partial</v>
      </c>
    </row>
    <row r="208" spans="1:10" ht="105.6">
      <c r="A208" s="40" t="s">
        <v>290</v>
      </c>
      <c r="B208" s="122" t="str">
        <f t="shared" si="34"/>
        <v>Purpose: To recover reliability functions performed by BES Cyber Systems by specifying recovery plan requirements in support of the continued stability, operability, and reliability of the BES.
Requirement 3:
Each Responsible Entity shall maintain each of its recovery plan(s) in accordance with each of the applicable requirement parts in CIP-009-6 Table R3 – Recovery Plan Review, Update and Communication.</v>
      </c>
      <c r="C208" s="126" t="s">
        <v>1</v>
      </c>
      <c r="D208" s="40" t="s">
        <v>353</v>
      </c>
      <c r="E208" s="122" t="str">
        <f t="shared" si="35"/>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v>
      </c>
      <c r="F208" s="124" t="s">
        <v>41</v>
      </c>
      <c r="G208" s="125" t="str">
        <f t="shared" si="36"/>
        <v>Response plans (Incident Response and Business Continuity) and recovery plans (Incident Recovery and Disaster Recovery) are in place and managed</v>
      </c>
      <c r="H208" s="174" t="s">
        <v>830</v>
      </c>
      <c r="I208" s="153">
        <v>1</v>
      </c>
      <c r="J208" s="40" t="str">
        <f t="shared" si="41"/>
        <v>Partial</v>
      </c>
    </row>
    <row r="209" spans="1:10" ht="105.6">
      <c r="A209" s="40" t="s">
        <v>290</v>
      </c>
      <c r="B209" s="122" t="str">
        <f t="shared" si="34"/>
        <v>Purpose: To recover reliability functions performed by BES Cyber Systems by specifying recovery plan requirements in support of the continued stability, operability, and reliability of the BES.
Requirement 3:
Each Responsible Entity shall maintain each of its recovery plan(s) in accordance with each of the applicable requirement parts in CIP-009-6 Table R3 – Recovery Plan Review, Update and Communication.</v>
      </c>
      <c r="C209" s="132" t="s">
        <v>3</v>
      </c>
      <c r="D209" s="40" t="s">
        <v>366</v>
      </c>
      <c r="E209" s="122" t="str">
        <f t="shared" si="35"/>
        <v>Communications (RC.CO): Restoration activities are coordinated with internal and external parties, such as coordinating centers, Internet Service Providers, owners of attacking systems, victims, other CSIRTs, and vendors.</v>
      </c>
      <c r="F209" s="124" t="s">
        <v>51</v>
      </c>
      <c r="G209" s="125" t="str">
        <f t="shared" ref="G209:G211" si="76">VLOOKUP(F209,tbl_csf_subcategories_descriptions,2,FALSE)</f>
        <v>Recovery activities are communicated to internal stakeholders and executive and management teams</v>
      </c>
      <c r="H209" s="174" t="s">
        <v>830</v>
      </c>
      <c r="I209" s="153">
        <v>1</v>
      </c>
      <c r="J209" s="40" t="str">
        <f t="shared" ref="J209:J211" si="77">VLOOKUP(I209,tbl_implementation_tier_description,2)</f>
        <v>Partial</v>
      </c>
    </row>
    <row r="210" spans="1:10" ht="105.6">
      <c r="A210" s="40" t="s">
        <v>290</v>
      </c>
      <c r="B210" s="122" t="str">
        <f t="shared" si="34"/>
        <v>Purpose: To recover reliability functions performed by BES Cyber Systems by specifying recovery plan requirements in support of the continued stability, operability, and reliability of the BES.
Requirement 3:
Each Responsible Entity shall maintain each of its recovery plan(s) in accordance with each of the applicable requirement parts in CIP-009-6 Table R3 – Recovery Plan Review, Update and Communication.</v>
      </c>
      <c r="C210" s="132" t="s">
        <v>3</v>
      </c>
      <c r="D210" s="40" t="s">
        <v>365</v>
      </c>
      <c r="E210" s="122" t="str">
        <f t="shared" si="35"/>
        <v>Improvements (RC.IM): Recovery planning and processes are improved by incorporating lessons learned into future activities.</v>
      </c>
      <c r="F210" s="124" t="s">
        <v>253</v>
      </c>
      <c r="G210" s="125" t="str">
        <f t="shared" si="76"/>
        <v>Recovery plans incorporate lessons learned</v>
      </c>
      <c r="H210" s="174" t="s">
        <v>830</v>
      </c>
      <c r="I210" s="153">
        <v>1</v>
      </c>
      <c r="J210" s="40" t="str">
        <f t="shared" si="77"/>
        <v>Partial</v>
      </c>
    </row>
    <row r="211" spans="1:10" ht="105.6">
      <c r="A211" s="40" t="s">
        <v>290</v>
      </c>
      <c r="B211" s="122" t="str">
        <f t="shared" si="34"/>
        <v>Purpose: To recover reliability functions performed by BES Cyber Systems by specifying recovery plan requirements in support of the continued stability, operability, and reliability of the BES.
Requirement 3:
Each Responsible Entity shall maintain each of its recovery plan(s) in accordance with each of the applicable requirement parts in CIP-009-6 Table R3 – Recovery Plan Review, Update and Communication.</v>
      </c>
      <c r="C211" s="132" t="s">
        <v>3</v>
      </c>
      <c r="D211" s="40" t="s">
        <v>365</v>
      </c>
      <c r="E211" s="122" t="str">
        <f t="shared" si="35"/>
        <v>Improvements (RC.IM): Recovery planning and processes are improved by incorporating lessons learned into future activities.</v>
      </c>
      <c r="F211" s="124" t="s">
        <v>256</v>
      </c>
      <c r="G211" s="125" t="str">
        <f t="shared" si="76"/>
        <v>Recovery strategies are updated</v>
      </c>
      <c r="H211" s="174" t="s">
        <v>830</v>
      </c>
      <c r="I211" s="153">
        <v>1</v>
      </c>
      <c r="J211" s="40" t="str">
        <f t="shared" si="77"/>
        <v>Partial</v>
      </c>
    </row>
    <row r="212" spans="1:10" ht="145.19999999999999">
      <c r="A212" s="40" t="s">
        <v>291</v>
      </c>
      <c r="B212" s="122" t="str">
        <f t="shared" si="34"/>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1:
Each Responsible Entity shall implement one or more documented process(es) that collectively include each of the applicable requirement parts in CIP-010-2 Table R1 – Configuration Change Management.
</v>
      </c>
      <c r="C212" s="126" t="s">
        <v>1</v>
      </c>
      <c r="D212" s="40" t="s">
        <v>352</v>
      </c>
      <c r="E212" s="122" t="str">
        <f t="shared" si="35"/>
        <v>Data Security (PR.DS): Information and records (data) are managed consistent with the organization’s risk strategy to protect the confidentiality, integrity, and availability of information.</v>
      </c>
      <c r="F212" s="124" t="s">
        <v>151</v>
      </c>
      <c r="G212" s="125" t="str">
        <f t="shared" si="36"/>
        <v>Integrity checking mechanisms are used to verify software, firmware, and information integrity</v>
      </c>
      <c r="H212" s="174" t="s">
        <v>830</v>
      </c>
      <c r="I212" s="153">
        <v>1</v>
      </c>
      <c r="J212" s="40" t="str">
        <f t="shared" si="41"/>
        <v>Partial</v>
      </c>
    </row>
    <row r="213" spans="1:10" ht="145.19999999999999">
      <c r="A213" s="40" t="s">
        <v>291</v>
      </c>
      <c r="B213" s="122" t="str">
        <f t="shared" si="34"/>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1:
Each Responsible Entity shall implement one or more documented process(es) that collectively include each of the applicable requirement parts in CIP-010-2 Table R1 – Configuration Change Management.
</v>
      </c>
      <c r="C213" s="126" t="s">
        <v>1</v>
      </c>
      <c r="D213" s="40" t="s">
        <v>352</v>
      </c>
      <c r="E213" s="122" t="str">
        <f t="shared" si="35"/>
        <v>Data Security (PR.DS): Information and records (data) are managed consistent with the organization’s risk strategy to protect the confidentiality, integrity, and availability of information.</v>
      </c>
      <c r="F213" s="124" t="s">
        <v>152</v>
      </c>
      <c r="G213" s="125" t="str">
        <f t="shared" si="36"/>
        <v>Integrity checking mechanisms are used to verify software, firmware, and information integrity</v>
      </c>
      <c r="H213" s="174" t="s">
        <v>830</v>
      </c>
      <c r="I213" s="153">
        <v>1</v>
      </c>
      <c r="J213" s="40" t="str">
        <f t="shared" si="41"/>
        <v>Partial</v>
      </c>
    </row>
    <row r="214" spans="1:10" ht="145.19999999999999">
      <c r="A214" s="40" t="s">
        <v>291</v>
      </c>
      <c r="B214" s="122" t="str">
        <f t="shared" si="34"/>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1:
Each Responsible Entity shall implement one or more documented process(es) that collectively include each of the applicable requirement parts in CIP-010-2 Table R1 – Configuration Change Management.
</v>
      </c>
      <c r="C214" s="126" t="s">
        <v>1</v>
      </c>
      <c r="D214" s="40" t="s">
        <v>353</v>
      </c>
      <c r="E214" s="122" t="str">
        <f t="shared" si="35"/>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v>
      </c>
      <c r="F214" s="124" t="s">
        <v>34</v>
      </c>
      <c r="G214" s="125" t="str">
        <f t="shared" si="36"/>
        <v xml:space="preserve">A baseline configuration of information technology/industrial control systems is created and maintained incorporating security principles (e.g. concept of least functionality) </v>
      </c>
      <c r="H214" s="174" t="s">
        <v>830</v>
      </c>
      <c r="I214" s="153">
        <v>1</v>
      </c>
      <c r="J214" s="40" t="str">
        <f t="shared" si="41"/>
        <v>Partial</v>
      </c>
    </row>
    <row r="215" spans="1:10" ht="145.19999999999999">
      <c r="A215" s="40" t="s">
        <v>291</v>
      </c>
      <c r="B215" s="122" t="str">
        <f t="shared" si="34"/>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1:
Each Responsible Entity shall implement one or more documented process(es) that collectively include each of the applicable requirement parts in CIP-010-2 Table R1 – Configuration Change Management.
</v>
      </c>
      <c r="C215" s="126" t="s">
        <v>1</v>
      </c>
      <c r="D215" s="40" t="s">
        <v>353</v>
      </c>
      <c r="E215" s="122" t="str">
        <f t="shared" si="35"/>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v>
      </c>
      <c r="F215" s="124" t="s">
        <v>36</v>
      </c>
      <c r="G215" s="125" t="str">
        <f t="shared" si="36"/>
        <v>Configuration change control processes are in place</v>
      </c>
      <c r="H215" s="174" t="s">
        <v>830</v>
      </c>
      <c r="I215" s="153">
        <v>1</v>
      </c>
      <c r="J215" s="40" t="str">
        <f t="shared" si="41"/>
        <v>Partial</v>
      </c>
    </row>
    <row r="216" spans="1:10" ht="145.19999999999999">
      <c r="A216" s="40" t="s">
        <v>291</v>
      </c>
      <c r="B216" s="122" t="str">
        <f t="shared" si="34"/>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1:
Each Responsible Entity shall implement one or more documented process(es) that collectively include each of the applicable requirement parts in CIP-010-2 Table R1 – Configuration Change Management.
</v>
      </c>
      <c r="C216" s="126" t="s">
        <v>1</v>
      </c>
      <c r="D216" s="40" t="s">
        <v>354</v>
      </c>
      <c r="E216" s="122" t="str">
        <f t="shared" si="35"/>
        <v>Maintenance (PR.MA): Maintenance and repairs of industrial control and information system components is performed consistent with policies and procedures.</v>
      </c>
      <c r="F216" s="124" t="s">
        <v>167</v>
      </c>
      <c r="G216" s="125" t="str">
        <f t="shared" si="36"/>
        <v>Maintenance and repair of organizational assets is performed and logged in a timely manner, with approved and controlled tools</v>
      </c>
      <c r="H216" s="174" t="s">
        <v>830</v>
      </c>
      <c r="I216" s="153">
        <v>1</v>
      </c>
      <c r="J216" s="40" t="str">
        <f t="shared" si="41"/>
        <v>Partial</v>
      </c>
    </row>
    <row r="217" spans="1:10" ht="145.19999999999999">
      <c r="A217" s="40" t="s">
        <v>291</v>
      </c>
      <c r="B217" s="122" t="str">
        <f t="shared" si="34"/>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1:
Each Responsible Entity shall implement one or more documented process(es) that collectively include each of the applicable requirement parts in CIP-010-2 Table R1 – Configuration Change Management.
</v>
      </c>
      <c r="C217" s="126" t="s">
        <v>1</v>
      </c>
      <c r="D217" s="40" t="s">
        <v>354</v>
      </c>
      <c r="E217" s="122" t="str">
        <f t="shared" si="35"/>
        <v>Maintenance (PR.MA): Maintenance and repairs of industrial control and information system components is performed consistent with policies and procedures.</v>
      </c>
      <c r="F217" s="124" t="s">
        <v>170</v>
      </c>
      <c r="G217" s="125" t="str">
        <f t="shared" si="36"/>
        <v>Remote maintenance of organizational assets is approved, logged, and performed in a manner that prevents unauthorized access</v>
      </c>
      <c r="H217" s="174" t="s">
        <v>830</v>
      </c>
      <c r="I217" s="153">
        <v>1</v>
      </c>
      <c r="J217" s="40" t="str">
        <f t="shared" si="41"/>
        <v>Partial</v>
      </c>
    </row>
    <row r="218" spans="1:10" ht="145.19999999999999">
      <c r="A218" s="40" t="s">
        <v>291</v>
      </c>
      <c r="B218" s="122" t="str">
        <f t="shared" si="34"/>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1:
Each Responsible Entity shall implement one or more documented process(es) that collectively include each of the applicable requirement parts in CIP-010-2 Table R1 – Configuration Change Management.
</v>
      </c>
      <c r="C218" s="126" t="s">
        <v>1</v>
      </c>
      <c r="D218" s="40" t="s">
        <v>355</v>
      </c>
      <c r="E218" s="122" t="str">
        <f t="shared" si="35"/>
        <v>Protective Technology (PR.PT): Technical security solutions are managed to ensure the security and resilience of systems and assets, consistent with related policies, procedures, and agreements.</v>
      </c>
      <c r="F218" s="124" t="s">
        <v>47</v>
      </c>
      <c r="G218" s="125" t="str">
        <f t="shared" si="36"/>
        <v xml:space="preserve">The principle of least functionality is incorporated by configuring systems to provide only essential capabilities </v>
      </c>
      <c r="H218" s="174" t="s">
        <v>831</v>
      </c>
      <c r="I218" s="153">
        <v>1</v>
      </c>
      <c r="J218" s="40" t="str">
        <f t="shared" si="41"/>
        <v>Partial</v>
      </c>
    </row>
    <row r="219" spans="1:10" ht="145.19999999999999">
      <c r="A219" s="40" t="s">
        <v>291</v>
      </c>
      <c r="B219" s="122" t="str">
        <f t="shared" si="34"/>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1:
Each Responsible Entity shall implement one or more documented process(es) that collectively include each of the applicable requirement parts in CIP-010-2 Table R1 – Configuration Change Management.
</v>
      </c>
      <c r="C219" s="127" t="s">
        <v>178</v>
      </c>
      <c r="D219" s="40" t="s">
        <v>357</v>
      </c>
      <c r="E219" s="122" t="str">
        <f t="shared" si="35"/>
        <v>Security Continuous Monitoring (DE.CM): The information system and assets are monitored at discrete intervals to identify cybersecurity events and verify the effectiveness of protective measures.</v>
      </c>
      <c r="F219" s="124" t="s">
        <v>198</v>
      </c>
      <c r="G219" s="125" t="str">
        <f t="shared" si="36"/>
        <v>Unauthorized mobile code is detected</v>
      </c>
      <c r="H219" s="174" t="s">
        <v>831</v>
      </c>
      <c r="I219" s="153">
        <v>1</v>
      </c>
      <c r="J219" s="40" t="str">
        <f t="shared" si="41"/>
        <v>Partial</v>
      </c>
    </row>
    <row r="220" spans="1:10" ht="145.19999999999999">
      <c r="A220" s="40" t="s">
        <v>292</v>
      </c>
      <c r="B220" s="122" t="str">
        <f t="shared" si="34"/>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2:
Each Responsible Entity shall implement one or more documented process(es) that collectively include each of the applicable requirement parts in CIP-010-2 Table R2 – Configuration Monitoring.
</v>
      </c>
      <c r="C220" s="126" t="s">
        <v>1</v>
      </c>
      <c r="D220" s="40" t="s">
        <v>352</v>
      </c>
      <c r="E220" s="122" t="str">
        <f t="shared" si="35"/>
        <v>Data Security (PR.DS): Information and records (data) are managed consistent with the organization’s risk strategy to protect the confidentiality, integrity, and availability of information.</v>
      </c>
      <c r="F220" s="124" t="s">
        <v>151</v>
      </c>
      <c r="G220" s="125" t="str">
        <f t="shared" si="36"/>
        <v>Integrity checking mechanisms are used to verify software, firmware, and information integrity</v>
      </c>
      <c r="H220" s="174" t="s">
        <v>830</v>
      </c>
      <c r="I220" s="153">
        <v>1</v>
      </c>
      <c r="J220" s="40" t="str">
        <f t="shared" si="41"/>
        <v>Partial</v>
      </c>
    </row>
    <row r="221" spans="1:10" ht="145.19999999999999">
      <c r="A221" s="40" t="s">
        <v>292</v>
      </c>
      <c r="B221" s="122" t="str">
        <f t="shared" si="34"/>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2:
Each Responsible Entity shall implement one or more documented process(es) that collectively include each of the applicable requirement parts in CIP-010-2 Table R2 – Configuration Monitoring.
</v>
      </c>
      <c r="C221" s="126" t="s">
        <v>1</v>
      </c>
      <c r="D221" s="40" t="s">
        <v>353</v>
      </c>
      <c r="E221" s="122" t="str">
        <f t="shared" si="35"/>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v>
      </c>
      <c r="F221" s="124" t="s">
        <v>34</v>
      </c>
      <c r="G221" s="125" t="str">
        <f t="shared" si="36"/>
        <v xml:space="preserve">A baseline configuration of information technology/industrial control systems is created and maintained incorporating security principles (e.g. concept of least functionality) </v>
      </c>
      <c r="H221" s="174" t="s">
        <v>830</v>
      </c>
      <c r="I221" s="153">
        <v>1</v>
      </c>
      <c r="J221" s="40" t="str">
        <f t="shared" si="41"/>
        <v>Partial</v>
      </c>
    </row>
    <row r="222" spans="1:10" ht="145.19999999999999">
      <c r="A222" s="40" t="s">
        <v>292</v>
      </c>
      <c r="B222" s="122" t="str">
        <f t="shared" si="34"/>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2:
Each Responsible Entity shall implement one or more documented process(es) that collectively include each of the applicable requirement parts in CIP-010-2 Table R2 – Configuration Monitoring.
</v>
      </c>
      <c r="C222" s="126" t="s">
        <v>1</v>
      </c>
      <c r="D222" s="40" t="s">
        <v>353</v>
      </c>
      <c r="E222" s="122" t="str">
        <f t="shared" si="35"/>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v>
      </c>
      <c r="F222" s="124" t="s">
        <v>36</v>
      </c>
      <c r="G222" s="125" t="str">
        <f t="shared" si="36"/>
        <v>Configuration change control processes are in place</v>
      </c>
      <c r="H222" s="174" t="s">
        <v>830</v>
      </c>
      <c r="I222" s="153">
        <v>1</v>
      </c>
      <c r="J222" s="40" t="str">
        <f t="shared" si="41"/>
        <v>Partial</v>
      </c>
    </row>
    <row r="223" spans="1:10" ht="145.19999999999999">
      <c r="A223" s="40" t="s">
        <v>293</v>
      </c>
      <c r="B223" s="122" t="str">
        <f t="shared" si="34"/>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3:
Each Responsible Entity shall implement one or more documented process(es) that collectively include each of the applicable requirement parts in CIP-010-2 Table R3– Vulnerability Assessments.
</v>
      </c>
      <c r="C223" s="123" t="s">
        <v>0</v>
      </c>
      <c r="D223" s="40" t="s">
        <v>261</v>
      </c>
      <c r="E223" s="122" t="str">
        <f t="shared" si="35"/>
        <v>Risk Assessment (ID.RA): The organization understands the cybersecurity risk to organizational operations (including mission, functions, image, or reputation), organizational assets, and individuals.</v>
      </c>
      <c r="F223" s="124" t="s">
        <v>15</v>
      </c>
      <c r="G223" s="125" t="str">
        <f t="shared" si="36"/>
        <v>Asset vulnerabilities are identified and documented</v>
      </c>
      <c r="H223" s="174" t="s">
        <v>830</v>
      </c>
      <c r="I223" s="153">
        <v>1</v>
      </c>
      <c r="J223" s="40" t="str">
        <f t="shared" si="41"/>
        <v>Partial</v>
      </c>
    </row>
    <row r="224" spans="1:10" ht="145.19999999999999">
      <c r="A224" s="40" t="s">
        <v>293</v>
      </c>
      <c r="B224" s="122" t="str">
        <f t="shared" si="34"/>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3:
Each Responsible Entity shall implement one or more documented process(es) that collectively include each of the applicable requirement parts in CIP-010-2 Table R3– Vulnerability Assessments.
</v>
      </c>
      <c r="C224" s="123" t="s">
        <v>0</v>
      </c>
      <c r="D224" s="40" t="s">
        <v>261</v>
      </c>
      <c r="E224" s="122" t="str">
        <f t="shared" si="35"/>
        <v>Risk Assessment (ID.RA): The organization understands the cybersecurity risk to organizational operations (including mission, functions, image, or reputation), organizational assets, and individuals.</v>
      </c>
      <c r="F224" s="124" t="s">
        <v>19</v>
      </c>
      <c r="G224" s="125" t="str">
        <f t="shared" si="36"/>
        <v>Threats, vulnerabilities, likelihoods, and impacts are used to determine risk</v>
      </c>
      <c r="H224" s="174" t="s">
        <v>830</v>
      </c>
      <c r="I224" s="153">
        <v>1</v>
      </c>
      <c r="J224" s="40" t="str">
        <f t="shared" si="41"/>
        <v>Partial</v>
      </c>
    </row>
    <row r="225" spans="1:10" ht="145.19999999999999">
      <c r="A225" s="40" t="s">
        <v>293</v>
      </c>
      <c r="B225" s="122" t="str">
        <f t="shared" si="34"/>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3:
Each Responsible Entity shall implement one or more documented process(es) that collectively include each of the applicable requirement parts in CIP-010-2 Table R3– Vulnerability Assessments.
</v>
      </c>
      <c r="C225" s="123" t="s">
        <v>0</v>
      </c>
      <c r="D225" s="40" t="s">
        <v>261</v>
      </c>
      <c r="E225" s="122" t="str">
        <f t="shared" si="35"/>
        <v>Risk Assessment (ID.RA): The organization understands the cybersecurity risk to organizational operations (including mission, functions, image, or reputation), organizational assets, and individuals.</v>
      </c>
      <c r="F225" s="124" t="s">
        <v>20</v>
      </c>
      <c r="G225" s="125" t="str">
        <f t="shared" si="36"/>
        <v>Risk responses are identified and prioritized</v>
      </c>
      <c r="H225" s="174" t="s">
        <v>830</v>
      </c>
      <c r="I225" s="153">
        <v>1</v>
      </c>
      <c r="J225" s="40" t="str">
        <f t="shared" si="41"/>
        <v>Partial</v>
      </c>
    </row>
    <row r="226" spans="1:10" ht="145.19999999999999">
      <c r="A226" s="40" t="s">
        <v>293</v>
      </c>
      <c r="B226" s="122" t="str">
        <f t="shared" si="34"/>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3:
Each Responsible Entity shall implement one or more documented process(es) that collectively include each of the applicable requirement parts in CIP-010-2 Table R3– Vulnerability Assessments.
</v>
      </c>
      <c r="C226" s="126" t="s">
        <v>1</v>
      </c>
      <c r="D226" s="40" t="s">
        <v>353</v>
      </c>
      <c r="E226" s="122" t="str">
        <f t="shared" si="35"/>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v>
      </c>
      <c r="F226" s="124" t="s">
        <v>44</v>
      </c>
      <c r="G226" s="125" t="str">
        <f t="shared" si="36"/>
        <v>A vulnerability management plan is developed and implemented</v>
      </c>
      <c r="H226" s="174" t="s">
        <v>830</v>
      </c>
      <c r="I226" s="153">
        <v>1</v>
      </c>
      <c r="J226" s="40" t="str">
        <f t="shared" ref="J226:J261" si="78">VLOOKUP(I226,tbl_implementation_tier_description,2)</f>
        <v>Partial</v>
      </c>
    </row>
    <row r="227" spans="1:10" ht="145.19999999999999">
      <c r="A227" s="40" t="s">
        <v>293</v>
      </c>
      <c r="B227" s="122" t="str">
        <f t="shared" si="34"/>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3:
Each Responsible Entity shall implement one or more documented process(es) that collectively include each of the applicable requirement parts in CIP-010-2 Table R3– Vulnerability Assessments.
</v>
      </c>
      <c r="C227" s="127" t="s">
        <v>178</v>
      </c>
      <c r="D227" s="40" t="s">
        <v>357</v>
      </c>
      <c r="E227" s="122" t="str">
        <f t="shared" si="35"/>
        <v>Security Continuous Monitoring (DE.CM): The information system and assets are monitored at discrete intervals to identify cybersecurity events and verify the effectiveness of protective measures.</v>
      </c>
      <c r="F227" s="124" t="s">
        <v>204</v>
      </c>
      <c r="G227" s="125" t="str">
        <f t="shared" si="36"/>
        <v>Vulnerability scans are performed</v>
      </c>
      <c r="H227" s="174" t="s">
        <v>830</v>
      </c>
      <c r="I227" s="153">
        <v>1</v>
      </c>
      <c r="J227" s="40" t="str">
        <f t="shared" si="78"/>
        <v>Partial</v>
      </c>
    </row>
    <row r="228" spans="1:10" ht="145.19999999999999">
      <c r="A228" s="40" t="s">
        <v>293</v>
      </c>
      <c r="B228" s="122" t="str">
        <f t="shared" si="34"/>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3:
Each Responsible Entity shall implement one or more documented process(es) that collectively include each of the applicable requirement parts in CIP-010-2 Table R3– Vulnerability Assessments.
</v>
      </c>
      <c r="C228" s="128" t="s">
        <v>2</v>
      </c>
      <c r="D228" s="40" t="s">
        <v>361</v>
      </c>
      <c r="E228" s="122" t="str">
        <f t="shared" si="35"/>
        <v>Analysis (RS.AN): Analysis is conducted to ensure adequate response and support recovery activities.</v>
      </c>
      <c r="F228" s="124" t="s">
        <v>239</v>
      </c>
      <c r="G228" s="125" t="str">
        <f t="shared" ref="G228:G229" si="79">VLOOKUP(F228,tbl_csf_subcategories_descriptions,2,FALSE)</f>
        <v xml:space="preserve">Processes are established to receive, analyze and respond to vulnerabilities disclosed to the organization from internal and external sources (e.g. internal testing, security bulletins, or security researchers) </v>
      </c>
      <c r="H228" s="174" t="s">
        <v>830</v>
      </c>
      <c r="I228" s="153">
        <v>1</v>
      </c>
      <c r="J228" s="40" t="str">
        <f t="shared" ref="J228:J229" si="80">VLOOKUP(I228,tbl_implementation_tier_description,2)</f>
        <v>Partial</v>
      </c>
    </row>
    <row r="229" spans="1:10" ht="145.19999999999999">
      <c r="A229" s="40" t="s">
        <v>293</v>
      </c>
      <c r="B229" s="122" t="str">
        <f t="shared" si="34"/>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3:
Each Responsible Entity shall implement one or more documented process(es) that collectively include each of the applicable requirement parts in CIP-010-2 Table R3– Vulnerability Assessments.
</v>
      </c>
      <c r="C229" s="128" t="s">
        <v>2</v>
      </c>
      <c r="D229" s="40" t="s">
        <v>362</v>
      </c>
      <c r="E229" s="122" t="str">
        <f t="shared" si="35"/>
        <v>Mitigation (RS.MI): Activities are performed to prevent expansion of an event, mitigate its effects, and eradicate the incident.</v>
      </c>
      <c r="F229" s="124" t="s">
        <v>246</v>
      </c>
      <c r="G229" s="125" t="str">
        <f t="shared" si="79"/>
        <v>Newly identified vulnerabilities are mitigated or documented as accepted risks</v>
      </c>
      <c r="H229" s="174" t="s">
        <v>830</v>
      </c>
      <c r="I229" s="153">
        <v>1</v>
      </c>
      <c r="J229" s="40" t="str">
        <f t="shared" si="80"/>
        <v>Partial</v>
      </c>
    </row>
    <row r="230" spans="1:10" ht="171.6">
      <c r="A230" s="40" t="s">
        <v>294</v>
      </c>
      <c r="B230" s="122" t="str">
        <f t="shared" si="34"/>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4:
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v>
      </c>
      <c r="C230" s="126" t="s">
        <v>1</v>
      </c>
      <c r="D230" s="40" t="s">
        <v>355</v>
      </c>
      <c r="E230" s="122" t="str">
        <f t="shared" si="35"/>
        <v>Protective Technology (PR.PT): Technical security solutions are managed to ensure the security and resilience of systems and assets, consistent with related policies, procedures, and agreements.</v>
      </c>
      <c r="F230" s="124" t="s">
        <v>46</v>
      </c>
      <c r="G230" s="125" t="str">
        <f t="shared" si="36"/>
        <v>Removable media is protected and its use restricted according to policy</v>
      </c>
      <c r="H230" s="174" t="s">
        <v>830</v>
      </c>
      <c r="I230" s="153">
        <v>1</v>
      </c>
      <c r="J230" s="40" t="str">
        <f t="shared" si="78"/>
        <v>Partial</v>
      </c>
    </row>
    <row r="231" spans="1:10" ht="171.6">
      <c r="A231" s="40" t="s">
        <v>294</v>
      </c>
      <c r="B231" s="122" t="str">
        <f t="shared" si="34"/>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4:
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v>
      </c>
      <c r="C231" s="127" t="s">
        <v>178</v>
      </c>
      <c r="D231" s="40" t="s">
        <v>357</v>
      </c>
      <c r="E231" s="122" t="str">
        <f t="shared" si="35"/>
        <v>Security Continuous Monitoring (DE.CM): The information system and assets are monitored at discrete intervals to identify cybersecurity events and verify the effectiveness of protective measures.</v>
      </c>
      <c r="F231" s="124" t="s">
        <v>196</v>
      </c>
      <c r="G231" s="125" t="str">
        <f t="shared" si="36"/>
        <v>Malicious code is detected</v>
      </c>
      <c r="H231" s="174" t="s">
        <v>830</v>
      </c>
      <c r="I231" s="153">
        <v>1</v>
      </c>
      <c r="J231" s="40" t="str">
        <f t="shared" si="78"/>
        <v>Partial</v>
      </c>
    </row>
    <row r="232" spans="1:10" ht="171.6">
      <c r="A232" s="40" t="s">
        <v>294</v>
      </c>
      <c r="B232" s="122" t="str">
        <f t="shared" si="34"/>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4:
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v>
      </c>
      <c r="C232" s="127" t="s">
        <v>178</v>
      </c>
      <c r="D232" s="40" t="s">
        <v>357</v>
      </c>
      <c r="E232" s="122" t="str">
        <f t="shared" si="35"/>
        <v>Security Continuous Monitoring (DE.CM): The information system and assets are monitored at discrete intervals to identify cybersecurity events and verify the effectiveness of protective measures.</v>
      </c>
      <c r="F232" s="124" t="s">
        <v>198</v>
      </c>
      <c r="G232" s="125" t="str">
        <f t="shared" si="36"/>
        <v>Unauthorized mobile code is detected</v>
      </c>
      <c r="H232" s="174" t="s">
        <v>830</v>
      </c>
      <c r="I232" s="153">
        <v>1</v>
      </c>
      <c r="J232" s="40" t="str">
        <f t="shared" si="78"/>
        <v>Partial</v>
      </c>
    </row>
    <row r="233" spans="1:10" ht="171.6">
      <c r="A233" s="40" t="s">
        <v>294</v>
      </c>
      <c r="B233" s="122" t="str">
        <f t="shared" si="34"/>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4:
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v>
      </c>
      <c r="C233" s="127" t="s">
        <v>178</v>
      </c>
      <c r="D233" s="40" t="s">
        <v>357</v>
      </c>
      <c r="E233" s="122" t="str">
        <f t="shared" si="35"/>
        <v>Security Continuous Monitoring (DE.CM): The information system and assets are monitored at discrete intervals to identify cybersecurity events and verify the effectiveness of protective measures.</v>
      </c>
      <c r="F233" s="124" t="s">
        <v>202</v>
      </c>
      <c r="G233" s="125" t="str">
        <f t="shared" si="36"/>
        <v>Monitoring for unauthorized personnel, connections, devices, and software is performed</v>
      </c>
      <c r="H233" s="174" t="s">
        <v>830</v>
      </c>
      <c r="I233" s="153">
        <v>1</v>
      </c>
      <c r="J233" s="40" t="str">
        <f t="shared" si="78"/>
        <v>Partial</v>
      </c>
    </row>
    <row r="234" spans="1:10" ht="171.6">
      <c r="A234" s="40" t="s">
        <v>294</v>
      </c>
      <c r="B234" s="122" t="str">
        <f t="shared" si="34"/>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4:
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v>
      </c>
      <c r="C234" s="128" t="s">
        <v>2</v>
      </c>
      <c r="D234" s="40" t="s">
        <v>361</v>
      </c>
      <c r="E234" s="122" t="str">
        <f t="shared" si="35"/>
        <v>Analysis (RS.AN): Analysis is conducted to ensure adequate response and support recovery activities.</v>
      </c>
      <c r="F234" s="124" t="s">
        <v>239</v>
      </c>
      <c r="G234" s="125" t="str">
        <f t="shared" ref="G234:G235" si="81">VLOOKUP(F234,tbl_csf_subcategories_descriptions,2,FALSE)</f>
        <v xml:space="preserve">Processes are established to receive, analyze and respond to vulnerabilities disclosed to the organization from internal and external sources (e.g. internal testing, security bulletins, or security researchers) </v>
      </c>
      <c r="H234" s="174" t="s">
        <v>830</v>
      </c>
      <c r="I234" s="153">
        <v>1</v>
      </c>
      <c r="J234" s="40" t="str">
        <f t="shared" ref="J234:J235" si="82">VLOOKUP(I234,tbl_implementation_tier_description,2)</f>
        <v>Partial</v>
      </c>
    </row>
    <row r="235" spans="1:10" ht="171.6">
      <c r="A235" s="40" t="s">
        <v>294</v>
      </c>
      <c r="B235" s="122" t="str">
        <f t="shared" si="34"/>
        <v xml:space="preserve">Purpose: 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
Requirement 4:
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v>
      </c>
      <c r="C235" s="128" t="s">
        <v>2</v>
      </c>
      <c r="D235" s="40" t="s">
        <v>362</v>
      </c>
      <c r="E235" s="122" t="str">
        <f t="shared" si="35"/>
        <v>Mitigation (RS.MI): Activities are performed to prevent expansion of an event, mitigate its effects, and eradicate the incident.</v>
      </c>
      <c r="F235" s="124" t="s">
        <v>246</v>
      </c>
      <c r="G235" s="125" t="str">
        <f t="shared" si="81"/>
        <v>Newly identified vulnerabilities are mitigated or documented as accepted risks</v>
      </c>
      <c r="H235" s="174" t="s">
        <v>830</v>
      </c>
      <c r="I235" s="153">
        <v>1</v>
      </c>
      <c r="J235" s="40" t="str">
        <f t="shared" si="82"/>
        <v>Partial</v>
      </c>
    </row>
    <row r="236" spans="1:10" ht="145.19999999999999">
      <c r="A236" s="40" t="s">
        <v>295</v>
      </c>
      <c r="B236" s="122" t="str">
        <f t="shared" si="34"/>
        <v xml:space="preserve">Purpose: To prevent unauthorized access to BES Cyber System Information by specifying information protection requirements in support of protecting BES Cyber Systems against compromise that could lead to misoperation or instability in the Bulk Electric System (BES).
Requirement 1:
Each Responsible Entity shall implement one or more documented information protection program(s) that collectively includes each of the applicable requirement parts in CIP-011-2 Table R1 – Information Protection.
</v>
      </c>
      <c r="C236" s="123" t="s">
        <v>0</v>
      </c>
      <c r="D236" s="40" t="s">
        <v>80</v>
      </c>
      <c r="E236" s="122" t="str">
        <f t="shared" si="35"/>
        <v>Asset Management (ID.AM): The data, personnel, devices, systems, and facilities that enable the organization to achieve business purposes are identified and managed consistent with their relative importance to business objectives and the organization’s risk strategy.</v>
      </c>
      <c r="F236" s="124" t="s">
        <v>6</v>
      </c>
      <c r="G236" s="125" t="str">
        <f t="shared" si="36"/>
        <v>Organizational communication and data flows are mapped</v>
      </c>
      <c r="H236" s="174" t="s">
        <v>830</v>
      </c>
      <c r="I236" s="153">
        <v>1</v>
      </c>
      <c r="J236" s="40" t="str">
        <f t="shared" si="78"/>
        <v>Partial</v>
      </c>
    </row>
    <row r="237" spans="1:10" ht="145.19999999999999">
      <c r="A237" s="40" t="s">
        <v>295</v>
      </c>
      <c r="B237" s="122" t="str">
        <f t="shared" si="34"/>
        <v xml:space="preserve">Purpose: To prevent unauthorized access to BES Cyber System Information by specifying information protection requirements in support of protecting BES Cyber Systems against compromise that could lead to misoperation or instability in the Bulk Electric System (BES).
Requirement 1:
Each Responsible Entity shall implement one or more documented information protection program(s) that collectively includes each of the applicable requirement parts in CIP-011-2 Table R1 – Information Protection.
</v>
      </c>
      <c r="C237" s="126" t="s">
        <v>1</v>
      </c>
      <c r="D237" s="40" t="s">
        <v>352</v>
      </c>
      <c r="E237" s="122" t="str">
        <f t="shared" si="35"/>
        <v>Data Security (PR.DS): Information and records (data) are managed consistent with the organization’s risk strategy to protect the confidentiality, integrity, and availability of information.</v>
      </c>
      <c r="F237" s="124" t="s">
        <v>140</v>
      </c>
      <c r="G237" s="125" t="str">
        <f t="shared" si="36"/>
        <v>Data-at-rest is protected</v>
      </c>
      <c r="H237" s="174" t="s">
        <v>830</v>
      </c>
      <c r="I237" s="153">
        <v>1</v>
      </c>
      <c r="J237" s="40" t="str">
        <f t="shared" si="78"/>
        <v>Partial</v>
      </c>
    </row>
    <row r="238" spans="1:10" ht="145.19999999999999">
      <c r="A238" s="40" t="s">
        <v>295</v>
      </c>
      <c r="B238" s="122" t="str">
        <f t="shared" si="34"/>
        <v xml:space="preserve">Purpose: To prevent unauthorized access to BES Cyber System Information by specifying information protection requirements in support of protecting BES Cyber Systems against compromise that could lead to misoperation or instability in the Bulk Electric System (BES).
Requirement 1:
Each Responsible Entity shall implement one or more documented information protection program(s) that collectively includes each of the applicable requirement parts in CIP-011-2 Table R1 – Information Protection.
</v>
      </c>
      <c r="C238" s="126" t="s">
        <v>1</v>
      </c>
      <c r="D238" s="40" t="s">
        <v>352</v>
      </c>
      <c r="E238" s="122" t="str">
        <f t="shared" si="35"/>
        <v>Data Security (PR.DS): Information and records (data) are managed consistent with the organization’s risk strategy to protect the confidentiality, integrity, and availability of information.</v>
      </c>
      <c r="F238" s="124" t="s">
        <v>143</v>
      </c>
      <c r="G238" s="125" t="str">
        <f t="shared" si="36"/>
        <v>Data-in-transit is protected</v>
      </c>
      <c r="H238" s="174" t="s">
        <v>830</v>
      </c>
      <c r="I238" s="153">
        <v>1</v>
      </c>
      <c r="J238" s="40" t="str">
        <f t="shared" si="78"/>
        <v>Partial</v>
      </c>
    </row>
    <row r="239" spans="1:10" ht="145.19999999999999">
      <c r="A239" s="40" t="s">
        <v>295</v>
      </c>
      <c r="B239" s="122" t="str">
        <f t="shared" si="34"/>
        <v xml:space="preserve">Purpose: To prevent unauthorized access to BES Cyber System Information by specifying information protection requirements in support of protecting BES Cyber Systems against compromise that could lead to misoperation or instability in the Bulk Electric System (BES).
Requirement 1:
Each Responsible Entity shall implement one or more documented information protection program(s) that collectively includes each of the applicable requirement parts in CIP-011-2 Table R1 – Information Protection.
</v>
      </c>
      <c r="C239" s="126" t="s">
        <v>1</v>
      </c>
      <c r="D239" s="40" t="s">
        <v>352</v>
      </c>
      <c r="E239" s="122" t="str">
        <f t="shared" si="35"/>
        <v>Data Security (PR.DS): Information and records (data) are managed consistent with the organization’s risk strategy to protect the confidentiality, integrity, and availability of information.</v>
      </c>
      <c r="F239" s="124" t="s">
        <v>149</v>
      </c>
      <c r="G239" s="125" t="str">
        <f t="shared" si="36"/>
        <v>Protections against data leaks are implemented</v>
      </c>
      <c r="H239" s="174" t="s">
        <v>830</v>
      </c>
      <c r="I239" s="153">
        <v>1</v>
      </c>
      <c r="J239" s="40" t="str">
        <f t="shared" si="78"/>
        <v>Partial</v>
      </c>
    </row>
    <row r="240" spans="1:10" ht="145.19999999999999">
      <c r="A240" s="40" t="s">
        <v>295</v>
      </c>
      <c r="B240" s="122" t="str">
        <f t="shared" si="34"/>
        <v xml:space="preserve">Purpose: To prevent unauthorized access to BES Cyber System Information by specifying information protection requirements in support of protecting BES Cyber Systems against compromise that could lead to misoperation or instability in the Bulk Electric System (BES).
Requirement 1:
Each Responsible Entity shall implement one or more documented information protection program(s) that collectively includes each of the applicable requirement parts in CIP-011-2 Table R1 – Information Protection.
</v>
      </c>
      <c r="C240" s="126" t="s">
        <v>1</v>
      </c>
      <c r="D240" s="40" t="s">
        <v>352</v>
      </c>
      <c r="E240" s="122" t="str">
        <f t="shared" si="35"/>
        <v>Data Security (PR.DS): Information and records (data) are managed consistent with the organization’s risk strategy to protect the confidentiality, integrity, and availability of information.</v>
      </c>
      <c r="F240" s="124" t="s">
        <v>151</v>
      </c>
      <c r="G240" s="125" t="str">
        <f t="shared" si="36"/>
        <v>Integrity checking mechanisms are used to verify software, firmware, and information integrity</v>
      </c>
      <c r="H240" s="174" t="s">
        <v>830</v>
      </c>
      <c r="I240" s="153">
        <v>1</v>
      </c>
      <c r="J240" s="40" t="str">
        <f t="shared" si="78"/>
        <v>Partial</v>
      </c>
    </row>
    <row r="241" spans="1:10" ht="132">
      <c r="A241" s="40" t="s">
        <v>296</v>
      </c>
      <c r="B241" s="122" t="str">
        <f t="shared" si="34"/>
        <v xml:space="preserve">Purpose: To prevent unauthorized access to BES Cyber System Information by specifying information protection requirements in support of protecting BES Cyber Systems against compromise that could lead to misoperation or instability in the Bulk Electric System (BES).
Requirement 2:
Each Responsible Entity shall implement one or more documented process(es) that collectively include the applicable requirement parts in CIP-011-2 Table R2 – BES Cyber Asset Reuse and Disposal.
</v>
      </c>
      <c r="C241" s="126" t="s">
        <v>1</v>
      </c>
      <c r="D241" s="40" t="s">
        <v>352</v>
      </c>
      <c r="E241" s="122" t="str">
        <f t="shared" si="35"/>
        <v>Data Security (PR.DS): Information and records (data) are managed consistent with the organization’s risk strategy to protect the confidentiality, integrity, and availability of information.</v>
      </c>
      <c r="F241" s="124" t="s">
        <v>140</v>
      </c>
      <c r="G241" s="125" t="str">
        <f t="shared" si="36"/>
        <v>Data-at-rest is protected</v>
      </c>
      <c r="H241" s="174" t="s">
        <v>830</v>
      </c>
      <c r="I241" s="153">
        <v>1</v>
      </c>
      <c r="J241" s="40" t="str">
        <f t="shared" si="78"/>
        <v>Partial</v>
      </c>
    </row>
    <row r="242" spans="1:10" ht="132">
      <c r="A242" s="40" t="s">
        <v>296</v>
      </c>
      <c r="B242" s="122" t="str">
        <f t="shared" si="34"/>
        <v xml:space="preserve">Purpose: To prevent unauthorized access to BES Cyber System Information by specifying information protection requirements in support of protecting BES Cyber Systems against compromise that could lead to misoperation or instability in the Bulk Electric System (BES).
Requirement 2:
Each Responsible Entity shall implement one or more documented process(es) that collectively include the applicable requirement parts in CIP-011-2 Table R2 – BES Cyber Asset Reuse and Disposal.
</v>
      </c>
      <c r="C242" s="126" t="s">
        <v>1</v>
      </c>
      <c r="D242" s="40" t="s">
        <v>352</v>
      </c>
      <c r="E242" s="122" t="str">
        <f t="shared" si="35"/>
        <v>Data Security (PR.DS): Information and records (data) are managed consistent with the organization’s risk strategy to protect the confidentiality, integrity, and availability of information.</v>
      </c>
      <c r="F242" s="124" t="s">
        <v>145</v>
      </c>
      <c r="G242" s="125" t="str">
        <f t="shared" si="36"/>
        <v>Assets are formally managed throughout removal, transfers, and disposition</v>
      </c>
      <c r="H242" s="174" t="s">
        <v>830</v>
      </c>
      <c r="I242" s="153">
        <v>1</v>
      </c>
      <c r="J242" s="40" t="str">
        <f t="shared" si="78"/>
        <v>Partial</v>
      </c>
    </row>
    <row r="243" spans="1:10" ht="132">
      <c r="A243" s="40" t="s">
        <v>296</v>
      </c>
      <c r="B243" s="122" t="str">
        <f t="shared" si="34"/>
        <v xml:space="preserve">Purpose: To prevent unauthorized access to BES Cyber System Information by specifying information protection requirements in support of protecting BES Cyber Systems against compromise that could lead to misoperation or instability in the Bulk Electric System (BES).
Requirement 2:
Each Responsible Entity shall implement one or more documented process(es) that collectively include the applicable requirement parts in CIP-011-2 Table R2 – BES Cyber Asset Reuse and Disposal.
</v>
      </c>
      <c r="C243" s="126" t="s">
        <v>1</v>
      </c>
      <c r="D243" s="40" t="s">
        <v>352</v>
      </c>
      <c r="E243" s="122" t="str">
        <f t="shared" si="35"/>
        <v>Data Security (PR.DS): Information and records (data) are managed consistent with the organization’s risk strategy to protect the confidentiality, integrity, and availability of information.</v>
      </c>
      <c r="F243" s="124" t="s">
        <v>149</v>
      </c>
      <c r="G243" s="125" t="str">
        <f t="shared" si="36"/>
        <v>Protections against data leaks are implemented</v>
      </c>
      <c r="H243" s="174" t="s">
        <v>830</v>
      </c>
      <c r="I243" s="153">
        <v>1</v>
      </c>
      <c r="J243" s="40" t="str">
        <f t="shared" si="78"/>
        <v>Partial</v>
      </c>
    </row>
    <row r="244" spans="1:10" ht="132">
      <c r="A244" s="40" t="s">
        <v>296</v>
      </c>
      <c r="B244" s="122" t="str">
        <f t="shared" si="34"/>
        <v xml:space="preserve">Purpose: To prevent unauthorized access to BES Cyber System Information by specifying information protection requirements in support of protecting BES Cyber Systems against compromise that could lead to misoperation or instability in the Bulk Electric System (BES).
Requirement 2:
Each Responsible Entity shall implement one or more documented process(es) that collectively include the applicable requirement parts in CIP-011-2 Table R2 – BES Cyber Asset Reuse and Disposal.
</v>
      </c>
      <c r="C244" s="126" t="s">
        <v>1</v>
      </c>
      <c r="D244" s="40" t="s">
        <v>353</v>
      </c>
      <c r="E244" s="122" t="str">
        <f t="shared" si="35"/>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v>
      </c>
      <c r="F244" s="124" t="s">
        <v>39</v>
      </c>
      <c r="G244" s="125" t="str">
        <f t="shared" si="36"/>
        <v>Data is destroyed according to policy</v>
      </c>
      <c r="H244" s="174" t="s">
        <v>830</v>
      </c>
      <c r="I244" s="153">
        <v>1</v>
      </c>
      <c r="J244" s="40" t="str">
        <f t="shared" si="78"/>
        <v>Partial</v>
      </c>
    </row>
    <row r="245" spans="1:10" ht="171.6">
      <c r="A245" s="40" t="s">
        <v>297</v>
      </c>
      <c r="B245" s="122" t="str">
        <f t="shared" si="34"/>
        <v xml:space="preserve">Purpose: To protect the confidentiality and integrity of Real-time Assessment and Real-time monitoring data transmitted between Control Centers.
Requirement 1:
The Responsible Entity shall implement, except under CIP Exceptional Circumstances, one or more documented plan(s) to mitigate the risks posed by unauthorized disclosure and unauthorized modification of Real-time Assessment and Real-time monitoring data while being transmitted between any applicable Control Centers. The Responsible Entity is not required to include oral communications in its plan.
(See Sub-Requirements 1.1 through 1.3)
</v>
      </c>
      <c r="C245" s="126" t="s">
        <v>1</v>
      </c>
      <c r="D245" s="40" t="s">
        <v>353</v>
      </c>
      <c r="E245" s="122" t="str">
        <f t="shared" si="35"/>
        <v>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v>
      </c>
      <c r="F245" s="124" t="s">
        <v>34</v>
      </c>
      <c r="G245" s="125" t="str">
        <f t="shared" si="36"/>
        <v xml:space="preserve">A baseline configuration of information technology/industrial control systems is created and maintained incorporating security principles (e.g. concept of least functionality) </v>
      </c>
      <c r="H245" s="174" t="s">
        <v>830</v>
      </c>
      <c r="I245" s="153">
        <v>1</v>
      </c>
      <c r="J245" s="40" t="str">
        <f t="shared" si="78"/>
        <v>Partial</v>
      </c>
    </row>
    <row r="246" spans="1:10" ht="118.8">
      <c r="A246" s="40" t="s">
        <v>298</v>
      </c>
      <c r="B246" s="122" t="str">
        <f t="shared" si="34"/>
        <v xml:space="preserve">Purpose: To mitigate cyber security risks to the reliable operation of the Bulk Electric System (BES) by implementing security controls for supply chain risk management of BES Cyber Systems.
Requirement 1:
Each Responsible Entity shall develop one or more documented supply chain cyber security risk management plan(s) for high and medium impact BES Cyber Systems. (See Sub-Requirements 1.1 and 1.2)
</v>
      </c>
      <c r="C246" s="123" t="s">
        <v>0</v>
      </c>
      <c r="D246" s="40" t="s">
        <v>260</v>
      </c>
      <c r="E246" s="122" t="str">
        <f t="shared" si="35"/>
        <v>Business Environment (ID.BE): The organization’s mission, objectives, stakeholders, and activities are understood and prioritized; this information is used to inform cybersecurity roles, responsibilities, and risk management decisions.</v>
      </c>
      <c r="F246" s="124" t="s">
        <v>10</v>
      </c>
      <c r="G246" s="125" t="str">
        <f t="shared" si="36"/>
        <v>The organization’s role in the supply chain is identified and communicated</v>
      </c>
      <c r="H246" s="174" t="s">
        <v>830</v>
      </c>
      <c r="I246" s="153">
        <v>1</v>
      </c>
      <c r="J246" s="40" t="str">
        <f t="shared" si="78"/>
        <v>Partial</v>
      </c>
    </row>
    <row r="247" spans="1:10" ht="118.8">
      <c r="A247" s="40" t="s">
        <v>298</v>
      </c>
      <c r="B247" s="122" t="str">
        <f t="shared" si="34"/>
        <v xml:space="preserve">Purpose: To mitigate cyber security risks to the reliable operation of the Bulk Electric System (BES) by implementing security controls for supply chain risk management of BES Cyber Systems.
Requirement 1:
Each Responsible Entity shall develop one or more documented supply chain cyber security risk management plan(s) for high and medium impact BES Cyber Systems. (See Sub-Requirements 1.1 and 1.2)
</v>
      </c>
      <c r="C247" s="123" t="s">
        <v>0</v>
      </c>
      <c r="D247" s="40" t="s">
        <v>260</v>
      </c>
      <c r="E247" s="122" t="str">
        <f t="shared" si="35"/>
        <v>Business Environment (ID.BE): The organization’s mission, objectives, stakeholders, and activities are understood and prioritized; this information is used to inform cybersecurity roles, responsibilities, and risk management decisions.</v>
      </c>
      <c r="F247" s="124" t="s">
        <v>11</v>
      </c>
      <c r="G247" s="125" t="str">
        <f t="shared" si="36"/>
        <v xml:space="preserve">The organization’s place in critical infrastructure and its industry sector is identified and communicated </v>
      </c>
      <c r="H247" s="174" t="s">
        <v>830</v>
      </c>
      <c r="I247" s="153">
        <v>1</v>
      </c>
      <c r="J247" s="40" t="str">
        <f t="shared" si="78"/>
        <v>Partial</v>
      </c>
    </row>
    <row r="248" spans="1:10" ht="118.8">
      <c r="A248" s="40" t="s">
        <v>298</v>
      </c>
      <c r="B248" s="122" t="str">
        <f t="shared" si="34"/>
        <v xml:space="preserve">Purpose: To mitigate cyber security risks to the reliable operation of the Bulk Electric System (BES) by implementing security controls for supply chain risk management of BES Cyber Systems.
Requirement 1:
Each Responsible Entity shall develop one or more documented supply chain cyber security risk management plan(s) for high and medium impact BES Cyber Systems. (See Sub-Requirements 1.1 and 1.2)
</v>
      </c>
      <c r="C248" s="123" t="s">
        <v>0</v>
      </c>
      <c r="D248" s="40" t="s">
        <v>261</v>
      </c>
      <c r="E248" s="122" t="str">
        <f t="shared" si="35"/>
        <v>Risk Assessment (ID.RA): The organization understands the cybersecurity risk to organizational operations (including mission, functions, image, or reputation), organizational assets, and individuals.</v>
      </c>
      <c r="F248" s="124" t="s">
        <v>19</v>
      </c>
      <c r="G248" s="125" t="str">
        <f t="shared" si="36"/>
        <v>Threats, vulnerabilities, likelihoods, and impacts are used to determine risk</v>
      </c>
      <c r="H248" s="174" t="s">
        <v>830</v>
      </c>
      <c r="I248" s="153">
        <v>1</v>
      </c>
      <c r="J248" s="40" t="str">
        <f t="shared" si="78"/>
        <v>Partial</v>
      </c>
    </row>
    <row r="249" spans="1:10" ht="118.8">
      <c r="A249" s="40" t="s">
        <v>298</v>
      </c>
      <c r="B249" s="122" t="str">
        <f t="shared" si="34"/>
        <v xml:space="preserve">Purpose: To mitigate cyber security risks to the reliable operation of the Bulk Electric System (BES) by implementing security controls for supply chain risk management of BES Cyber Systems.
Requirement 1:
Each Responsible Entity shall develop one or more documented supply chain cyber security risk management plan(s) for high and medium impact BES Cyber Systems. (See Sub-Requirements 1.1 and 1.2)
</v>
      </c>
      <c r="C249" s="123" t="s">
        <v>0</v>
      </c>
      <c r="D249" s="40" t="s">
        <v>261</v>
      </c>
      <c r="E249" s="122" t="str">
        <f t="shared" si="35"/>
        <v>Risk Assessment (ID.RA): The organization understands the cybersecurity risk to organizational operations (including mission, functions, image, or reputation), organizational assets, and individuals.</v>
      </c>
      <c r="F249" s="124" t="s">
        <v>20</v>
      </c>
      <c r="G249" s="125" t="str">
        <f t="shared" si="36"/>
        <v>Risk responses are identified and prioritized</v>
      </c>
      <c r="H249" s="174" t="s">
        <v>830</v>
      </c>
      <c r="I249" s="153">
        <v>1</v>
      </c>
      <c r="J249" s="40" t="str">
        <f t="shared" si="78"/>
        <v>Partial</v>
      </c>
    </row>
    <row r="250" spans="1:10" ht="118.8">
      <c r="A250" s="40" t="s">
        <v>298</v>
      </c>
      <c r="B250" s="122" t="str">
        <f t="shared" ref="B250:B275" si="83">VLOOKUP(A250,tbl_cip_requirements,2)</f>
        <v xml:space="preserve">Purpose: To mitigate cyber security risks to the reliable operation of the Bulk Electric System (BES) by implementing security controls for supply chain risk management of BES Cyber Systems.
Requirement 1:
Each Responsible Entity shall develop one or more documented supply chain cyber security risk management plan(s) for high and medium impact BES Cyber Systems. (See Sub-Requirements 1.1 and 1.2)
</v>
      </c>
      <c r="C250" s="123" t="s">
        <v>0</v>
      </c>
      <c r="D250" s="40" t="s">
        <v>262</v>
      </c>
      <c r="E250" s="122" t="str">
        <f t="shared" ref="E250:E275" si="84">VLOOKUP(D250,tbl_csf_category_descriptions,2,FALSE)</f>
        <v>Risk Management Strategy (ID.RM): The organization’s priorities, constraints, risk tolerances, and assumptions are established and used to support operational risk decisions.</v>
      </c>
      <c r="F250" s="124" t="s">
        <v>21</v>
      </c>
      <c r="G250" s="125" t="str">
        <f t="shared" ref="G250:G275" si="85">VLOOKUP(F250,tbl_csf_subcategories_descriptions,2,FALSE)</f>
        <v>Risk management processes are established, managed, and agreed to by organizational stakeholders</v>
      </c>
      <c r="H250" s="174" t="s">
        <v>830</v>
      </c>
      <c r="I250" s="153">
        <v>1</v>
      </c>
      <c r="J250" s="40" t="str">
        <f t="shared" si="78"/>
        <v>Partial</v>
      </c>
    </row>
    <row r="251" spans="1:10" ht="118.8">
      <c r="A251" s="40" t="s">
        <v>298</v>
      </c>
      <c r="B251" s="122" t="str">
        <f t="shared" si="83"/>
        <v xml:space="preserve">Purpose: To mitigate cyber security risks to the reliable operation of the Bulk Electric System (BES) by implementing security controls for supply chain risk management of BES Cyber Systems.
Requirement 1:
Each Responsible Entity shall develop one or more documented supply chain cyber security risk management plan(s) for high and medium impact BES Cyber Systems. (See Sub-Requirements 1.1 and 1.2)
</v>
      </c>
      <c r="C251" s="123" t="s">
        <v>0</v>
      </c>
      <c r="D251" s="40" t="s">
        <v>264</v>
      </c>
      <c r="E251" s="122" t="str">
        <f t="shared" si="84"/>
        <v>Supply Chain Risk Management (ID.SC): The organization’s priorities, constraints, risk tolerances, and assumptions are established and used to support risk decisions associated with managing supply chain risk. The organization has in place the processes to identify, assess and manage supply chain risks.</v>
      </c>
      <c r="F251" s="124" t="s">
        <v>116</v>
      </c>
      <c r="G251" s="125" t="str">
        <f t="shared" si="85"/>
        <v>Cyber supply chain risk management processes are identified, established, assessed, managed, and agreed to by organizational stakeholders</v>
      </c>
      <c r="H251" s="174" t="s">
        <v>830</v>
      </c>
      <c r="I251" s="153">
        <v>1</v>
      </c>
      <c r="J251" s="40" t="str">
        <f t="shared" si="78"/>
        <v>Partial</v>
      </c>
    </row>
    <row r="252" spans="1:10" ht="118.8">
      <c r="A252" s="40" t="s">
        <v>298</v>
      </c>
      <c r="B252" s="122" t="str">
        <f t="shared" si="83"/>
        <v xml:space="preserve">Purpose: To mitigate cyber security risks to the reliable operation of the Bulk Electric System (BES) by implementing security controls for supply chain risk management of BES Cyber Systems.
Requirement 1:
Each Responsible Entity shall develop one or more documented supply chain cyber security risk management plan(s) for high and medium impact BES Cyber Systems. (See Sub-Requirements 1.1 and 1.2)
</v>
      </c>
      <c r="C252" s="123" t="s">
        <v>0</v>
      </c>
      <c r="D252" s="40" t="s">
        <v>264</v>
      </c>
      <c r="E252" s="122" t="str">
        <f t="shared" si="84"/>
        <v>Supply Chain Risk Management (ID.SC): The organization’s priorities, constraints, risk tolerances, and assumptions are established and used to support risk decisions associated with managing supply chain risk. The organization has in place the processes to identify, assess and manage supply chain risks.</v>
      </c>
      <c r="F252" s="124" t="s">
        <v>118</v>
      </c>
      <c r="G252" s="125" t="str">
        <f t="shared" si="85"/>
        <v xml:space="preserve">Suppliers and third party partners of information systems, components, and services are identified, prioritized, and assessed using a cyber supply chain risk assessment process  </v>
      </c>
      <c r="H252" s="174" t="s">
        <v>830</v>
      </c>
      <c r="I252" s="153">
        <v>1</v>
      </c>
      <c r="J252" s="40" t="str">
        <f t="shared" si="78"/>
        <v>Partial</v>
      </c>
    </row>
    <row r="253" spans="1:10" ht="118.8">
      <c r="A253" s="40" t="s">
        <v>298</v>
      </c>
      <c r="B253" s="122" t="str">
        <f t="shared" si="83"/>
        <v xml:space="preserve">Purpose: To mitigate cyber security risks to the reliable operation of the Bulk Electric System (BES) by implementing security controls for supply chain risk management of BES Cyber Systems.
Requirement 1:
Each Responsible Entity shall develop one or more documented supply chain cyber security risk management plan(s) for high and medium impact BES Cyber Systems. (See Sub-Requirements 1.1 and 1.2)
</v>
      </c>
      <c r="C253" s="123" t="s">
        <v>0</v>
      </c>
      <c r="D253" s="40" t="s">
        <v>264</v>
      </c>
      <c r="E253" s="122" t="str">
        <f t="shared" si="84"/>
        <v>Supply Chain Risk Management (ID.SC): The organization’s priorities, constraints, risk tolerances, and assumptions are established and used to support risk decisions associated with managing supply chain risk. The organization has in place the processes to identify, assess and manage supply chain risks.</v>
      </c>
      <c r="F253" s="124" t="s">
        <v>120</v>
      </c>
      <c r="G253" s="125" t="str">
        <f t="shared" si="85"/>
        <v xml:space="preserve">Contracts with suppliers and third-party partners are used to implement appropriate measures designed to meet the objectives of an organization’s cybersecurity program and Cyber Supply Chain Risk Management Plan. </v>
      </c>
      <c r="H253" s="174" t="s">
        <v>830</v>
      </c>
      <c r="I253" s="153">
        <v>1</v>
      </c>
      <c r="J253" s="40" t="str">
        <f t="shared" si="78"/>
        <v>Partial</v>
      </c>
    </row>
    <row r="254" spans="1:10" ht="118.8">
      <c r="A254" s="40" t="s">
        <v>298</v>
      </c>
      <c r="B254" s="122" t="str">
        <f t="shared" si="83"/>
        <v xml:space="preserve">Purpose: To mitigate cyber security risks to the reliable operation of the Bulk Electric System (BES) by implementing security controls for supply chain risk management of BES Cyber Systems.
Requirement 1:
Each Responsible Entity shall develop one or more documented supply chain cyber security risk management plan(s) for high and medium impact BES Cyber Systems. (See Sub-Requirements 1.1 and 1.2)
</v>
      </c>
      <c r="C254" s="123" t="s">
        <v>0</v>
      </c>
      <c r="D254" s="40" t="s">
        <v>264</v>
      </c>
      <c r="E254" s="122" t="str">
        <f t="shared" si="84"/>
        <v>Supply Chain Risk Management (ID.SC): The organization’s priorities, constraints, risk tolerances, and assumptions are established and used to support risk decisions associated with managing supply chain risk. The organization has in place the processes to identify, assess and manage supply chain risks.</v>
      </c>
      <c r="F254" s="124" t="s">
        <v>122</v>
      </c>
      <c r="G254" s="125" t="str">
        <f t="shared" si="85"/>
        <v xml:space="preserve">Suppliers and third-party partners are routinely assessed using audits, test results, or other forms of evaluations to confirm they are meeting their contractual obligations. </v>
      </c>
      <c r="H254" s="174" t="s">
        <v>830</v>
      </c>
      <c r="I254" s="153">
        <v>1</v>
      </c>
      <c r="J254" s="40" t="str">
        <f t="shared" si="78"/>
        <v>Partial</v>
      </c>
    </row>
    <row r="255" spans="1:10" ht="118.8">
      <c r="A255" s="40" t="s">
        <v>298</v>
      </c>
      <c r="B255" s="122" t="str">
        <f t="shared" si="83"/>
        <v xml:space="preserve">Purpose: To mitigate cyber security risks to the reliable operation of the Bulk Electric System (BES) by implementing security controls for supply chain risk management of BES Cyber Systems.
Requirement 1:
Each Responsible Entity shall develop one or more documented supply chain cyber security risk management plan(s) for high and medium impact BES Cyber Systems. (See Sub-Requirements 1.1 and 1.2)
</v>
      </c>
      <c r="C255" s="123" t="s">
        <v>0</v>
      </c>
      <c r="D255" s="40" t="s">
        <v>264</v>
      </c>
      <c r="E255" s="122" t="str">
        <f t="shared" si="84"/>
        <v>Supply Chain Risk Management (ID.SC): The organization’s priorities, constraints, risk tolerances, and assumptions are established and used to support risk decisions associated with managing supply chain risk. The organization has in place the processes to identify, assess and manage supply chain risks.</v>
      </c>
      <c r="F255" s="124" t="s">
        <v>124</v>
      </c>
      <c r="G255" s="125" t="str">
        <f t="shared" si="85"/>
        <v>Response and recovery planning and testing are conducted with suppliers and third-party providers</v>
      </c>
      <c r="H255" s="174" t="s">
        <v>830</v>
      </c>
      <c r="I255" s="153">
        <v>1</v>
      </c>
      <c r="J255" s="40" t="str">
        <f t="shared" si="78"/>
        <v>Partial</v>
      </c>
    </row>
    <row r="256" spans="1:10" ht="118.8">
      <c r="A256" s="40" t="s">
        <v>298</v>
      </c>
      <c r="B256" s="122" t="str">
        <f t="shared" si="83"/>
        <v xml:space="preserve">Purpose: To mitigate cyber security risks to the reliable operation of the Bulk Electric System (BES) by implementing security controls for supply chain risk management of BES Cyber Systems.
Requirement 1:
Each Responsible Entity shall develop one or more documented supply chain cyber security risk management plan(s) for high and medium impact BES Cyber Systems. (See Sub-Requirements 1.1 and 1.2)
</v>
      </c>
      <c r="C256" s="126" t="s">
        <v>1</v>
      </c>
      <c r="D256" s="40" t="s">
        <v>350</v>
      </c>
      <c r="E256" s="122" t="str">
        <f t="shared" si="84"/>
        <v>Access Control (PR.AC): Access to assets and associated facilities is limited to authorized users, processes, or devices, and to authorized activities and transactions.</v>
      </c>
      <c r="F256" s="124" t="s">
        <v>26</v>
      </c>
      <c r="G256" s="125" t="str">
        <f t="shared" si="85"/>
        <v>Remote access is managed</v>
      </c>
      <c r="H256" s="174" t="s">
        <v>830</v>
      </c>
      <c r="I256" s="153">
        <v>1</v>
      </c>
      <c r="J256" s="40" t="str">
        <f t="shared" si="78"/>
        <v>Partial</v>
      </c>
    </row>
    <row r="257" spans="1:10" ht="118.8">
      <c r="A257" s="40" t="s">
        <v>298</v>
      </c>
      <c r="B257" s="122" t="str">
        <f t="shared" si="83"/>
        <v xml:space="preserve">Purpose: To mitigate cyber security risks to the reliable operation of the Bulk Electric System (BES) by implementing security controls for supply chain risk management of BES Cyber Systems.
Requirement 1:
Each Responsible Entity shall develop one or more documented supply chain cyber security risk management plan(s) for high and medium impact BES Cyber Systems. (See Sub-Requirements 1.1 and 1.2)
</v>
      </c>
      <c r="C257" s="126" t="s">
        <v>1</v>
      </c>
      <c r="D257" s="40" t="s">
        <v>350</v>
      </c>
      <c r="E257" s="122" t="str">
        <f t="shared" si="84"/>
        <v>Access Control (PR.AC): Access to assets and associated facilities is limited to authorized users, processes, or devices, and to authorized activities and transactions.</v>
      </c>
      <c r="F257" s="124" t="s">
        <v>27</v>
      </c>
      <c r="G257" s="125" t="str">
        <f t="shared" si="85"/>
        <v>Access permissions are managed, incorporating the principles of least privilege and separation of duties</v>
      </c>
      <c r="H257" s="174" t="s">
        <v>830</v>
      </c>
      <c r="I257" s="153">
        <v>1</v>
      </c>
      <c r="J257" s="40" t="str">
        <f t="shared" si="78"/>
        <v>Partial</v>
      </c>
    </row>
    <row r="258" spans="1:10" ht="118.8">
      <c r="A258" s="40" t="s">
        <v>298</v>
      </c>
      <c r="B258" s="122" t="str">
        <f t="shared" si="83"/>
        <v xml:space="preserve">Purpose: To mitigate cyber security risks to the reliable operation of the Bulk Electric System (BES) by implementing security controls for supply chain risk management of BES Cyber Systems.
Requirement 1:
Each Responsible Entity shall develop one or more documented supply chain cyber security risk management plan(s) for high and medium impact BES Cyber Systems. (See Sub-Requirements 1.1 and 1.2)
</v>
      </c>
      <c r="C258" s="126" t="s">
        <v>1</v>
      </c>
      <c r="D258" s="40" t="s">
        <v>351</v>
      </c>
      <c r="E258" s="122" t="str">
        <f t="shared" si="84"/>
        <v>Awareness and Training (PR.AT): The organization’s personnel and partners are provided cybersecurity awareness education and are adequately trained to perform their information security-related duties and responsibilities consistent with related policies, procedures, and agreements.</v>
      </c>
      <c r="F258" s="124" t="s">
        <v>31</v>
      </c>
      <c r="G258" s="125" t="str">
        <f t="shared" si="85"/>
        <v xml:space="preserve">Third-party stakeholders (e.g., suppliers, customers, partners) understand roles &amp; responsibilities </v>
      </c>
      <c r="H258" s="174" t="s">
        <v>830</v>
      </c>
      <c r="I258" s="153">
        <v>1</v>
      </c>
      <c r="J258" s="40" t="str">
        <f t="shared" si="78"/>
        <v>Partial</v>
      </c>
    </row>
    <row r="259" spans="1:10" ht="118.8">
      <c r="A259" s="40" t="s">
        <v>298</v>
      </c>
      <c r="B259" s="122" t="str">
        <f t="shared" si="83"/>
        <v xml:space="preserve">Purpose: To mitigate cyber security risks to the reliable operation of the Bulk Electric System (BES) by implementing security controls for supply chain risk management of BES Cyber Systems.
Requirement 1:
Each Responsible Entity shall develop one or more documented supply chain cyber security risk management plan(s) for high and medium impact BES Cyber Systems. (See Sub-Requirements 1.1 and 1.2)
</v>
      </c>
      <c r="C259" s="126" t="s">
        <v>1</v>
      </c>
      <c r="D259" s="40" t="s">
        <v>352</v>
      </c>
      <c r="E259" s="122" t="str">
        <f t="shared" si="84"/>
        <v>Data Security (PR.DS): Information and records (data) are managed consistent with the organization’s risk strategy to protect the confidentiality, integrity, and availability of information.</v>
      </c>
      <c r="F259" s="124" t="s">
        <v>151</v>
      </c>
      <c r="G259" s="125" t="str">
        <f t="shared" si="85"/>
        <v>Integrity checking mechanisms are used to verify software, firmware, and information integrity</v>
      </c>
      <c r="H259" s="174" t="s">
        <v>830</v>
      </c>
      <c r="I259" s="153">
        <v>1</v>
      </c>
      <c r="J259" s="40" t="str">
        <f t="shared" si="78"/>
        <v>Partial</v>
      </c>
    </row>
    <row r="260" spans="1:10" ht="118.8">
      <c r="A260" s="40" t="s">
        <v>298</v>
      </c>
      <c r="B260" s="122" t="str">
        <f t="shared" si="83"/>
        <v xml:space="preserve">Purpose: To mitigate cyber security risks to the reliable operation of the Bulk Electric System (BES) by implementing security controls for supply chain risk management of BES Cyber Systems.
Requirement 1:
Each Responsible Entity shall develop one or more documented supply chain cyber security risk management plan(s) for high and medium impact BES Cyber Systems. (See Sub-Requirements 1.1 and 1.2)
</v>
      </c>
      <c r="C260" s="126" t="s">
        <v>1</v>
      </c>
      <c r="D260" s="40" t="s">
        <v>352</v>
      </c>
      <c r="E260" s="122" t="str">
        <f t="shared" si="84"/>
        <v>Data Security (PR.DS): Information and records (data) are managed consistent with the organization’s risk strategy to protect the confidentiality, integrity, and availability of information.</v>
      </c>
      <c r="F260" s="124" t="s">
        <v>153</v>
      </c>
      <c r="G260" s="125" t="str">
        <f t="shared" si="85"/>
        <v>Integrity checking mechanisms are used to verify hardware integrity</v>
      </c>
      <c r="H260" s="174" t="s">
        <v>830</v>
      </c>
      <c r="I260" s="153">
        <v>1</v>
      </c>
      <c r="J260" s="40" t="str">
        <f t="shared" si="78"/>
        <v>Partial</v>
      </c>
    </row>
    <row r="261" spans="1:10" ht="118.8">
      <c r="A261" s="40" t="s">
        <v>298</v>
      </c>
      <c r="B261" s="122" t="str">
        <f t="shared" si="83"/>
        <v xml:space="preserve">Purpose: To mitigate cyber security risks to the reliable operation of the Bulk Electric System (BES) by implementing security controls for supply chain risk management of BES Cyber Systems.
Requirement 1:
Each Responsible Entity shall develop one or more documented supply chain cyber security risk management plan(s) for high and medium impact BES Cyber Systems. (See Sub-Requirements 1.1 and 1.2)
</v>
      </c>
      <c r="C261" s="126" t="s">
        <v>1</v>
      </c>
      <c r="D261" s="40" t="s">
        <v>354</v>
      </c>
      <c r="E261" s="122" t="str">
        <f t="shared" si="84"/>
        <v>Maintenance (PR.MA): Maintenance and repairs of industrial control and information system components is performed consistent with policies and procedures.</v>
      </c>
      <c r="F261" s="124" t="s">
        <v>170</v>
      </c>
      <c r="G261" s="125" t="str">
        <f t="shared" si="85"/>
        <v>Remote maintenance of organizational assets is approved, logged, and performed in a manner that prevents unauthorized access</v>
      </c>
      <c r="H261" s="174" t="s">
        <v>830</v>
      </c>
      <c r="I261" s="153">
        <v>1</v>
      </c>
      <c r="J261" s="40" t="str">
        <f t="shared" si="78"/>
        <v>Partial</v>
      </c>
    </row>
    <row r="262" spans="1:10" ht="118.8">
      <c r="A262" s="40" t="s">
        <v>298</v>
      </c>
      <c r="B262" s="122" t="str">
        <f t="shared" si="83"/>
        <v xml:space="preserve">Purpose: To mitigate cyber security risks to the reliable operation of the Bulk Electric System (BES) by implementing security controls for supply chain risk management of BES Cyber Systems.
Requirement 1:
Each Responsible Entity shall develop one or more documented supply chain cyber security risk management plan(s) for high and medium impact BES Cyber Systems. (See Sub-Requirements 1.1 and 1.2)
</v>
      </c>
      <c r="C262" s="127" t="s">
        <v>178</v>
      </c>
      <c r="D262" s="40" t="s">
        <v>357</v>
      </c>
      <c r="E262" s="122" t="str">
        <f t="shared" si="84"/>
        <v>Security Continuous Monitoring (DE.CM): The information system and assets are monitored at discrete intervals to identify cybersecurity events and verify the effectiveness of protective measures.</v>
      </c>
      <c r="F262" s="124" t="s">
        <v>200</v>
      </c>
      <c r="G262" s="125" t="str">
        <f t="shared" si="85"/>
        <v>External service provider activity is monitored to detect potential cybersecurity events</v>
      </c>
      <c r="H262" s="174" t="s">
        <v>830</v>
      </c>
      <c r="I262" s="153">
        <v>1</v>
      </c>
      <c r="J262" s="40" t="str">
        <f t="shared" ref="J262:J275" si="86">VLOOKUP(I262,tbl_implementation_tier_description,2)</f>
        <v>Partial</v>
      </c>
    </row>
    <row r="263" spans="1:10" ht="118.8">
      <c r="A263" s="40" t="s">
        <v>335</v>
      </c>
      <c r="B263" s="122" t="str">
        <f t="shared" si="83"/>
        <v xml:space="preserve">Purpose: To mitigate cyber security risks to the reliable operation of the Bulk Electric System (BES) by implementing security controls for supply chain risk management of BES Cyber Systems.
Requirement 2:
Each Responsible Entity shall implement its supply chain cyber security risk management plan(s) specified in Requirement R1.  (See additional notes in this requirement)
</v>
      </c>
      <c r="C263" s="123" t="s">
        <v>0</v>
      </c>
      <c r="D263" s="40" t="s">
        <v>260</v>
      </c>
      <c r="E263" s="122" t="str">
        <f t="shared" si="84"/>
        <v>Business Environment (ID.BE): The organization’s mission, objectives, stakeholders, and activities are understood and prioritized; this information is used to inform cybersecurity roles, responsibilities, and risk management decisions.</v>
      </c>
      <c r="F263" s="124" t="s">
        <v>10</v>
      </c>
      <c r="G263" s="125" t="str">
        <f t="shared" si="85"/>
        <v>The organization’s role in the supply chain is identified and communicated</v>
      </c>
      <c r="H263" s="174" t="s">
        <v>830</v>
      </c>
      <c r="I263" s="153">
        <v>1</v>
      </c>
      <c r="J263" s="40" t="str">
        <f t="shared" si="86"/>
        <v>Partial</v>
      </c>
    </row>
    <row r="264" spans="1:10" ht="118.8">
      <c r="A264" s="40" t="s">
        <v>335</v>
      </c>
      <c r="B264" s="122" t="str">
        <f t="shared" si="83"/>
        <v xml:space="preserve">Purpose: To mitigate cyber security risks to the reliable operation of the Bulk Electric System (BES) by implementing security controls for supply chain risk management of BES Cyber Systems.
Requirement 2:
Each Responsible Entity shall implement its supply chain cyber security risk management plan(s) specified in Requirement R1.  (See additional notes in this requirement)
</v>
      </c>
      <c r="C264" s="123" t="s">
        <v>0</v>
      </c>
      <c r="D264" s="40" t="s">
        <v>260</v>
      </c>
      <c r="E264" s="122" t="str">
        <f t="shared" si="84"/>
        <v>Business Environment (ID.BE): The organization’s mission, objectives, stakeholders, and activities are understood and prioritized; this information is used to inform cybersecurity roles, responsibilities, and risk management decisions.</v>
      </c>
      <c r="F264" s="124" t="s">
        <v>11</v>
      </c>
      <c r="G264" s="125" t="str">
        <f t="shared" si="85"/>
        <v xml:space="preserve">The organization’s place in critical infrastructure and its industry sector is identified and communicated </v>
      </c>
      <c r="H264" s="174" t="s">
        <v>830</v>
      </c>
      <c r="I264" s="153">
        <v>1</v>
      </c>
      <c r="J264" s="40" t="str">
        <f t="shared" si="86"/>
        <v>Partial</v>
      </c>
    </row>
    <row r="265" spans="1:10" ht="118.8">
      <c r="A265" s="40" t="s">
        <v>335</v>
      </c>
      <c r="B265" s="122" t="str">
        <f t="shared" si="83"/>
        <v xml:space="preserve">Purpose: To mitigate cyber security risks to the reliable operation of the Bulk Electric System (BES) by implementing security controls for supply chain risk management of BES Cyber Systems.
Requirement 2:
Each Responsible Entity shall implement its supply chain cyber security risk management plan(s) specified in Requirement R1.  (See additional notes in this requirement)
</v>
      </c>
      <c r="C265" s="123" t="s">
        <v>0</v>
      </c>
      <c r="D265" s="40" t="s">
        <v>261</v>
      </c>
      <c r="E265" s="122" t="str">
        <f t="shared" si="84"/>
        <v>Risk Assessment (ID.RA): The organization understands the cybersecurity risk to organizational operations (including mission, functions, image, or reputation), organizational assets, and individuals.</v>
      </c>
      <c r="F265" s="124" t="s">
        <v>19</v>
      </c>
      <c r="G265" s="125" t="str">
        <f t="shared" si="85"/>
        <v>Threats, vulnerabilities, likelihoods, and impacts are used to determine risk</v>
      </c>
      <c r="H265" s="174" t="s">
        <v>830</v>
      </c>
      <c r="I265" s="153">
        <v>1</v>
      </c>
      <c r="J265" s="40" t="str">
        <f t="shared" si="86"/>
        <v>Partial</v>
      </c>
    </row>
    <row r="266" spans="1:10" ht="118.8">
      <c r="A266" s="40" t="s">
        <v>335</v>
      </c>
      <c r="B266" s="122" t="str">
        <f t="shared" si="83"/>
        <v xml:space="preserve">Purpose: To mitigate cyber security risks to the reliable operation of the Bulk Electric System (BES) by implementing security controls for supply chain risk management of BES Cyber Systems.
Requirement 2:
Each Responsible Entity shall implement its supply chain cyber security risk management plan(s) specified in Requirement R1.  (See additional notes in this requirement)
</v>
      </c>
      <c r="C266" s="123" t="s">
        <v>0</v>
      </c>
      <c r="D266" s="40" t="s">
        <v>264</v>
      </c>
      <c r="E266" s="122" t="str">
        <f t="shared" si="84"/>
        <v>Supply Chain Risk Management (ID.SC): The organization’s priorities, constraints, risk tolerances, and assumptions are established and used to support risk decisions associated with managing supply chain risk. The organization has in place the processes to identify, assess and manage supply chain risks.</v>
      </c>
      <c r="F266" s="124" t="s">
        <v>116</v>
      </c>
      <c r="G266" s="125" t="str">
        <f t="shared" si="85"/>
        <v>Cyber supply chain risk management processes are identified, established, assessed, managed, and agreed to by organizational stakeholders</v>
      </c>
      <c r="H266" s="174" t="s">
        <v>830</v>
      </c>
      <c r="I266" s="153">
        <v>1</v>
      </c>
      <c r="J266" s="40" t="str">
        <f t="shared" si="86"/>
        <v>Partial</v>
      </c>
    </row>
    <row r="267" spans="1:10" ht="118.8">
      <c r="A267" s="40" t="s">
        <v>335</v>
      </c>
      <c r="B267" s="122" t="str">
        <f t="shared" si="83"/>
        <v xml:space="preserve">Purpose: To mitigate cyber security risks to the reliable operation of the Bulk Electric System (BES) by implementing security controls for supply chain risk management of BES Cyber Systems.
Requirement 2:
Each Responsible Entity shall implement its supply chain cyber security risk management plan(s) specified in Requirement R1.  (See additional notes in this requirement)
</v>
      </c>
      <c r="C267" s="123" t="s">
        <v>0</v>
      </c>
      <c r="D267" s="40" t="s">
        <v>264</v>
      </c>
      <c r="E267" s="122" t="str">
        <f t="shared" si="84"/>
        <v>Supply Chain Risk Management (ID.SC): The organization’s priorities, constraints, risk tolerances, and assumptions are established and used to support risk decisions associated with managing supply chain risk. The organization has in place the processes to identify, assess and manage supply chain risks.</v>
      </c>
      <c r="F267" s="124" t="s">
        <v>118</v>
      </c>
      <c r="G267" s="125" t="str">
        <f t="shared" si="85"/>
        <v xml:space="preserve">Suppliers and third party partners of information systems, components, and services are identified, prioritized, and assessed using a cyber supply chain risk assessment process  </v>
      </c>
      <c r="H267" s="174" t="s">
        <v>830</v>
      </c>
      <c r="I267" s="153">
        <v>1</v>
      </c>
      <c r="J267" s="40" t="str">
        <f t="shared" si="86"/>
        <v>Partial</v>
      </c>
    </row>
    <row r="268" spans="1:10" ht="118.8">
      <c r="A268" s="40" t="s">
        <v>335</v>
      </c>
      <c r="B268" s="122" t="str">
        <f t="shared" si="83"/>
        <v xml:space="preserve">Purpose: To mitigate cyber security risks to the reliable operation of the Bulk Electric System (BES) by implementing security controls for supply chain risk management of BES Cyber Systems.
Requirement 2:
Each Responsible Entity shall implement its supply chain cyber security risk management plan(s) specified in Requirement R1.  (See additional notes in this requirement)
</v>
      </c>
      <c r="C268" s="123" t="s">
        <v>0</v>
      </c>
      <c r="D268" s="40" t="s">
        <v>264</v>
      </c>
      <c r="E268" s="122" t="str">
        <f t="shared" si="84"/>
        <v>Supply Chain Risk Management (ID.SC): The organization’s priorities, constraints, risk tolerances, and assumptions are established and used to support risk decisions associated with managing supply chain risk. The organization has in place the processes to identify, assess and manage supply chain risks.</v>
      </c>
      <c r="F268" s="124" t="s">
        <v>120</v>
      </c>
      <c r="G268" s="125" t="str">
        <f t="shared" si="85"/>
        <v xml:space="preserve">Contracts with suppliers and third-party partners are used to implement appropriate measures designed to meet the objectives of an organization’s cybersecurity program and Cyber Supply Chain Risk Management Plan. </v>
      </c>
      <c r="H268" s="174" t="s">
        <v>830</v>
      </c>
      <c r="I268" s="153">
        <v>1</v>
      </c>
      <c r="J268" s="40" t="str">
        <f t="shared" si="86"/>
        <v>Partial</v>
      </c>
    </row>
    <row r="269" spans="1:10" ht="118.8">
      <c r="A269" s="40" t="s">
        <v>337</v>
      </c>
      <c r="B269" s="122" t="str">
        <f t="shared" si="83"/>
        <v>Purpose: To mitigate cyber security risks to the reliable operation of the Bulk Electric System (BES) by implementing security controls for supply chain risk management of BES Cyber Systems.
Requirement 3:
Each Responsible Entity shall review and obtain CIP Senior Manager or delegate approval of its supply chain cyber security risk management plan(s) specified in Requirement R1 at least once every 15 calendar months.</v>
      </c>
      <c r="C269" s="123" t="s">
        <v>0</v>
      </c>
      <c r="D269" s="40" t="s">
        <v>260</v>
      </c>
      <c r="E269" s="122" t="str">
        <f t="shared" si="84"/>
        <v>Business Environment (ID.BE): The organization’s mission, objectives, stakeholders, and activities are understood and prioritized; this information is used to inform cybersecurity roles, responsibilities, and risk management decisions.</v>
      </c>
      <c r="F269" s="124" t="s">
        <v>10</v>
      </c>
      <c r="G269" s="125" t="str">
        <f t="shared" ref="G269" si="87">VLOOKUP(F269,tbl_csf_subcategories_descriptions,2,FALSE)</f>
        <v>The organization’s role in the supply chain is identified and communicated</v>
      </c>
      <c r="H269" s="174" t="s">
        <v>831</v>
      </c>
      <c r="I269" s="153">
        <v>1</v>
      </c>
      <c r="J269" s="40" t="str">
        <f t="shared" ref="J269" si="88">VLOOKUP(I269,tbl_implementation_tier_description,2)</f>
        <v>Partial</v>
      </c>
    </row>
    <row r="270" spans="1:10" ht="118.8">
      <c r="A270" s="40" t="s">
        <v>337</v>
      </c>
      <c r="B270" s="122" t="str">
        <f t="shared" si="83"/>
        <v>Purpose: To mitigate cyber security risks to the reliable operation of the Bulk Electric System (BES) by implementing security controls for supply chain risk management of BES Cyber Systems.
Requirement 3:
Each Responsible Entity shall review and obtain CIP Senior Manager or delegate approval of its supply chain cyber security risk management plan(s) specified in Requirement R1 at least once every 15 calendar months.</v>
      </c>
      <c r="C270" s="123" t="s">
        <v>0</v>
      </c>
      <c r="D270" s="40" t="s">
        <v>260</v>
      </c>
      <c r="E270" s="122" t="str">
        <f t="shared" si="84"/>
        <v>Business Environment (ID.BE): The organization’s mission, objectives, stakeholders, and activities are understood and prioritized; this information is used to inform cybersecurity roles, responsibilities, and risk management decisions.</v>
      </c>
      <c r="F270" s="124" t="s">
        <v>11</v>
      </c>
      <c r="G270" s="125" t="str">
        <f t="shared" ref="G270:G274" si="89">VLOOKUP(F270,tbl_csf_subcategories_descriptions,2,FALSE)</f>
        <v xml:space="preserve">The organization’s place in critical infrastructure and its industry sector is identified and communicated </v>
      </c>
      <c r="H270" s="174" t="s">
        <v>831</v>
      </c>
      <c r="I270" s="153">
        <v>1</v>
      </c>
      <c r="J270" s="40" t="str">
        <f t="shared" ref="J270:J274" si="90">VLOOKUP(I270,tbl_implementation_tier_description,2)</f>
        <v>Partial</v>
      </c>
    </row>
    <row r="271" spans="1:10" ht="118.8">
      <c r="A271" s="40" t="s">
        <v>337</v>
      </c>
      <c r="B271" s="122" t="str">
        <f t="shared" si="83"/>
        <v>Purpose: To mitigate cyber security risks to the reliable operation of the Bulk Electric System (BES) by implementing security controls for supply chain risk management of BES Cyber Systems.
Requirement 3:
Each Responsible Entity shall review and obtain CIP Senior Manager or delegate approval of its supply chain cyber security risk management plan(s) specified in Requirement R1 at least once every 15 calendar months.</v>
      </c>
      <c r="C271" s="123" t="s">
        <v>0</v>
      </c>
      <c r="D271" s="40" t="s">
        <v>261</v>
      </c>
      <c r="E271" s="122" t="str">
        <f t="shared" si="84"/>
        <v>Risk Assessment (ID.RA): The organization understands the cybersecurity risk to organizational operations (including mission, functions, image, or reputation), organizational assets, and individuals.</v>
      </c>
      <c r="F271" s="124" t="s">
        <v>19</v>
      </c>
      <c r="G271" s="125" t="str">
        <f t="shared" si="89"/>
        <v>Threats, vulnerabilities, likelihoods, and impacts are used to determine risk</v>
      </c>
      <c r="H271" s="174" t="s">
        <v>831</v>
      </c>
      <c r="I271" s="153">
        <v>1</v>
      </c>
      <c r="J271" s="40" t="str">
        <f t="shared" si="90"/>
        <v>Partial</v>
      </c>
    </row>
    <row r="272" spans="1:10" ht="118.8">
      <c r="A272" s="40" t="s">
        <v>337</v>
      </c>
      <c r="B272" s="122" t="str">
        <f t="shared" si="83"/>
        <v>Purpose: To mitigate cyber security risks to the reliable operation of the Bulk Electric System (BES) by implementing security controls for supply chain risk management of BES Cyber Systems.
Requirement 3:
Each Responsible Entity shall review and obtain CIP Senior Manager or delegate approval of its supply chain cyber security risk management plan(s) specified in Requirement R1 at least once every 15 calendar months.</v>
      </c>
      <c r="C272" s="123" t="s">
        <v>0</v>
      </c>
      <c r="D272" s="40" t="s">
        <v>264</v>
      </c>
      <c r="E272" s="122" t="str">
        <f t="shared" si="84"/>
        <v>Supply Chain Risk Management (ID.SC): The organization’s priorities, constraints, risk tolerances, and assumptions are established and used to support risk decisions associated with managing supply chain risk. The organization has in place the processes to identify, assess and manage supply chain risks.</v>
      </c>
      <c r="F272" s="124" t="s">
        <v>116</v>
      </c>
      <c r="G272" s="125" t="str">
        <f t="shared" si="89"/>
        <v>Cyber supply chain risk management processes are identified, established, assessed, managed, and agreed to by organizational stakeholders</v>
      </c>
      <c r="H272" s="174" t="s">
        <v>831</v>
      </c>
      <c r="I272" s="153">
        <v>1</v>
      </c>
      <c r="J272" s="40" t="str">
        <f t="shared" si="90"/>
        <v>Partial</v>
      </c>
    </row>
    <row r="273" spans="1:10" ht="118.8">
      <c r="A273" s="40" t="s">
        <v>337</v>
      </c>
      <c r="B273" s="122" t="str">
        <f t="shared" si="83"/>
        <v>Purpose: To mitigate cyber security risks to the reliable operation of the Bulk Electric System (BES) by implementing security controls for supply chain risk management of BES Cyber Systems.
Requirement 3:
Each Responsible Entity shall review and obtain CIP Senior Manager or delegate approval of its supply chain cyber security risk management plan(s) specified in Requirement R1 at least once every 15 calendar months.</v>
      </c>
      <c r="C273" s="123" t="s">
        <v>0</v>
      </c>
      <c r="D273" s="40" t="s">
        <v>264</v>
      </c>
      <c r="E273" s="122" t="str">
        <f t="shared" si="84"/>
        <v>Supply Chain Risk Management (ID.SC): The organization’s priorities, constraints, risk tolerances, and assumptions are established and used to support risk decisions associated with managing supply chain risk. The organization has in place the processes to identify, assess and manage supply chain risks.</v>
      </c>
      <c r="F273" s="124" t="s">
        <v>118</v>
      </c>
      <c r="G273" s="125" t="str">
        <f t="shared" si="89"/>
        <v xml:space="preserve">Suppliers and third party partners of information systems, components, and services are identified, prioritized, and assessed using a cyber supply chain risk assessment process  </v>
      </c>
      <c r="H273" s="174" t="s">
        <v>831</v>
      </c>
      <c r="I273" s="153">
        <v>1</v>
      </c>
      <c r="J273" s="40" t="str">
        <f t="shared" si="90"/>
        <v>Partial</v>
      </c>
    </row>
    <row r="274" spans="1:10" ht="118.8">
      <c r="A274" s="40" t="s">
        <v>337</v>
      </c>
      <c r="B274" s="122" t="str">
        <f t="shared" si="83"/>
        <v>Purpose: To mitigate cyber security risks to the reliable operation of the Bulk Electric System (BES) by implementing security controls for supply chain risk management of BES Cyber Systems.
Requirement 3:
Each Responsible Entity shall review and obtain CIP Senior Manager or delegate approval of its supply chain cyber security risk management plan(s) specified in Requirement R1 at least once every 15 calendar months.</v>
      </c>
      <c r="C274" s="123" t="s">
        <v>0</v>
      </c>
      <c r="D274" s="40" t="s">
        <v>264</v>
      </c>
      <c r="E274" s="122" t="str">
        <f t="shared" si="84"/>
        <v>Supply Chain Risk Management (ID.SC): The organization’s priorities, constraints, risk tolerances, and assumptions are established and used to support risk decisions associated with managing supply chain risk. The organization has in place the processes to identify, assess and manage supply chain risks.</v>
      </c>
      <c r="F274" s="124" t="s">
        <v>120</v>
      </c>
      <c r="G274" s="125" t="str">
        <f t="shared" si="89"/>
        <v xml:space="preserve">Contracts with suppliers and third-party partners are used to implement appropriate measures designed to meet the objectives of an organization’s cybersecurity program and Cyber Supply Chain Risk Management Plan. </v>
      </c>
      <c r="H274" s="174" t="s">
        <v>831</v>
      </c>
      <c r="I274" s="153">
        <v>1</v>
      </c>
      <c r="J274" s="40" t="str">
        <f t="shared" si="90"/>
        <v>Partial</v>
      </c>
    </row>
    <row r="275" spans="1:10" ht="237.6">
      <c r="A275" s="40" t="s">
        <v>346</v>
      </c>
      <c r="B275" s="122" t="str">
        <f t="shared" si="83"/>
        <v xml:space="preserve">Purpose: To identify and protect Transmission stations and Transmission substations, and their associated primary control centers, that if rendered inoperable or damaged as a result of a physical attack could result in instability, uncontrolled separation, or Cascading within an Interconnection.
Requirement 5:
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(See Sub-Requirements 5.1 through 5.4)
</v>
      </c>
      <c r="C275" s="127" t="s">
        <v>178</v>
      </c>
      <c r="D275" s="40" t="s">
        <v>357</v>
      </c>
      <c r="E275" s="122" t="str">
        <f t="shared" si="84"/>
        <v>Security Continuous Monitoring (DE.CM): The information system and assets are monitored at discrete intervals to identify cybersecurity events and verify the effectiveness of protective measures.</v>
      </c>
      <c r="F275" s="124" t="s">
        <v>192</v>
      </c>
      <c r="G275" s="125" t="str">
        <f t="shared" si="85"/>
        <v>The physical environment is monitored to detect potential cybersecurity events</v>
      </c>
      <c r="H275" s="174" t="s">
        <v>831</v>
      </c>
      <c r="I275" s="153">
        <v>1</v>
      </c>
      <c r="J275" s="40" t="str">
        <f t="shared" si="86"/>
        <v>Partial</v>
      </c>
    </row>
  </sheetData>
  <sheetProtection selectLockedCells="1" sort="0" autoFilter="0"/>
  <autoFilter ref="A2:J275"/>
  <dataConsolidate/>
  <dataValidations count="5">
    <dataValidation type="list" allowBlank="1" showInputMessage="1" showErrorMessage="1" sqref="A3:A275">
      <formula1>dv_cip_id</formula1>
    </dataValidation>
    <dataValidation type="list" allowBlank="1" showInputMessage="1" showErrorMessage="1" sqref="I3:I275">
      <formula1>dv_implementation_tier</formula1>
    </dataValidation>
    <dataValidation type="list" allowBlank="1" showInputMessage="1" showErrorMessage="1" sqref="D3:D275">
      <formula1>dv_csf_category_id</formula1>
    </dataValidation>
    <dataValidation type="list" allowBlank="1" showInputMessage="1" showErrorMessage="1" sqref="F3:F275">
      <formula1>dv_csf_subcategory_id</formula1>
    </dataValidation>
    <dataValidation type="list" allowBlank="1" showInputMessage="1" showErrorMessage="1" sqref="H3:H275">
      <formula1>dv_relationships</formula1>
    </dataValidation>
  </dataValidations>
  <pageMargins left="0.7" right="0.7" top="0.75" bottom="0.75" header="0.3" footer="0.3"/>
  <pageSetup paperSize="1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zoomScaleNormal="100" workbookViewId="0">
      <pane ySplit="1" topLeftCell="A17" activePane="bottomLeft" state="frozen"/>
      <selection pane="bottomLeft" activeCell="E2" sqref="E2"/>
    </sheetView>
  </sheetViews>
  <sheetFormatPr defaultColWidth="9.109375" defaultRowHeight="14.4"/>
  <cols>
    <col min="1" max="1" width="14.88671875" style="5" bestFit="1" customWidth="1"/>
    <col min="2" max="2" width="87.88671875" style="3" customWidth="1"/>
    <col min="3" max="3" width="34.44140625" style="3" customWidth="1"/>
    <col min="4" max="16384" width="9.109375" style="3"/>
  </cols>
  <sheetData>
    <row r="1" spans="1:3">
      <c r="A1" s="36" t="s">
        <v>265</v>
      </c>
      <c r="B1" s="4" t="s">
        <v>395</v>
      </c>
      <c r="C1" s="36" t="s">
        <v>385</v>
      </c>
    </row>
    <row r="2" spans="1:3" ht="144">
      <c r="A2" s="43" t="s">
        <v>59</v>
      </c>
      <c r="B2" s="24" t="s">
        <v>300</v>
      </c>
      <c r="C2" s="53" t="s">
        <v>388</v>
      </c>
    </row>
    <row r="3" spans="1:3" ht="129.6">
      <c r="A3" s="102" t="s">
        <v>60</v>
      </c>
      <c r="B3" s="25" t="s">
        <v>301</v>
      </c>
      <c r="C3" s="102" t="s">
        <v>386</v>
      </c>
    </row>
    <row r="4" spans="1:3" ht="129.6">
      <c r="A4" s="37" t="s">
        <v>266</v>
      </c>
      <c r="B4" s="26" t="s">
        <v>302</v>
      </c>
      <c r="C4" s="102" t="s">
        <v>387</v>
      </c>
    </row>
    <row r="5" spans="1:3" ht="144">
      <c r="A5" s="102" t="s">
        <v>267</v>
      </c>
      <c r="B5" s="27" t="s">
        <v>303</v>
      </c>
      <c r="C5" s="102" t="s">
        <v>386</v>
      </c>
    </row>
    <row r="6" spans="1:3" ht="115.2">
      <c r="A6" s="102" t="s">
        <v>268</v>
      </c>
      <c r="B6" s="27" t="s">
        <v>304</v>
      </c>
      <c r="C6" s="54" t="s">
        <v>387</v>
      </c>
    </row>
    <row r="7" spans="1:3" ht="172.8">
      <c r="A7" s="102" t="s">
        <v>269</v>
      </c>
      <c r="B7" s="27" t="s">
        <v>305</v>
      </c>
      <c r="C7" s="54" t="s">
        <v>386</v>
      </c>
    </row>
    <row r="8" spans="1:3" ht="129.6">
      <c r="A8" s="102" t="s">
        <v>270</v>
      </c>
      <c r="B8" s="28" t="s">
        <v>306</v>
      </c>
      <c r="C8" s="54" t="s">
        <v>386</v>
      </c>
    </row>
    <row r="9" spans="1:3" ht="144">
      <c r="A9" s="102" t="s">
        <v>271</v>
      </c>
      <c r="B9" s="28" t="s">
        <v>307</v>
      </c>
      <c r="C9" s="54" t="s">
        <v>386</v>
      </c>
    </row>
    <row r="10" spans="1:3" ht="158.4">
      <c r="A10" s="102" t="s">
        <v>272</v>
      </c>
      <c r="B10" s="28" t="s">
        <v>308</v>
      </c>
      <c r="C10" s="54" t="s">
        <v>387</v>
      </c>
    </row>
    <row r="11" spans="1:3" ht="158.4">
      <c r="A11" s="102" t="s">
        <v>273</v>
      </c>
      <c r="B11" s="28" t="s">
        <v>309</v>
      </c>
      <c r="C11" s="54" t="s">
        <v>387</v>
      </c>
    </row>
    <row r="12" spans="1:3" ht="129.6">
      <c r="A12" s="102" t="s">
        <v>274</v>
      </c>
      <c r="B12" s="28" t="s">
        <v>310</v>
      </c>
      <c r="C12" s="54" t="s">
        <v>387</v>
      </c>
    </row>
    <row r="13" spans="1:3" ht="115.2">
      <c r="A13" s="102" t="s">
        <v>275</v>
      </c>
      <c r="B13" s="27" t="s">
        <v>311</v>
      </c>
      <c r="C13" s="54" t="s">
        <v>387</v>
      </c>
    </row>
    <row r="14" spans="1:3" ht="129.6">
      <c r="A14" s="38" t="s">
        <v>276</v>
      </c>
      <c r="B14" s="27" t="s">
        <v>312</v>
      </c>
      <c r="C14" s="54" t="s">
        <v>387</v>
      </c>
    </row>
    <row r="15" spans="1:3" ht="388.5" customHeight="1">
      <c r="A15" s="102" t="s">
        <v>277</v>
      </c>
      <c r="B15" s="28" t="s">
        <v>313</v>
      </c>
      <c r="C15" s="54" t="s">
        <v>387</v>
      </c>
    </row>
    <row r="16" spans="1:3" ht="110.25" customHeight="1">
      <c r="A16" s="102" t="s">
        <v>278</v>
      </c>
      <c r="B16" s="28" t="s">
        <v>314</v>
      </c>
      <c r="C16" s="54" t="s">
        <v>387</v>
      </c>
    </row>
    <row r="17" spans="1:3" ht="129.6">
      <c r="A17" s="102" t="s">
        <v>279</v>
      </c>
      <c r="B17" s="28" t="s">
        <v>315</v>
      </c>
      <c r="C17" s="54" t="s">
        <v>387</v>
      </c>
    </row>
    <row r="18" spans="1:3" ht="129.6">
      <c r="A18" s="102" t="s">
        <v>280</v>
      </c>
      <c r="B18" s="28" t="s">
        <v>316</v>
      </c>
      <c r="C18" s="54" t="s">
        <v>387</v>
      </c>
    </row>
    <row r="19" spans="1:3" ht="232.5" customHeight="1">
      <c r="A19" s="102" t="s">
        <v>281</v>
      </c>
      <c r="B19" s="28" t="s">
        <v>317</v>
      </c>
      <c r="C19" s="54" t="s">
        <v>387</v>
      </c>
    </row>
    <row r="20" spans="1:3" ht="129.6">
      <c r="A20" s="102" t="s">
        <v>282</v>
      </c>
      <c r="B20" s="28" t="s">
        <v>318</v>
      </c>
      <c r="C20" s="54" t="s">
        <v>387</v>
      </c>
    </row>
    <row r="21" spans="1:3" ht="129.6">
      <c r="A21" s="102" t="s">
        <v>283</v>
      </c>
      <c r="B21" s="28" t="s">
        <v>319</v>
      </c>
      <c r="C21" s="54" t="s">
        <v>387</v>
      </c>
    </row>
    <row r="22" spans="1:3" ht="129.6">
      <c r="A22" s="102" t="s">
        <v>284</v>
      </c>
      <c r="B22" s="28" t="s">
        <v>320</v>
      </c>
      <c r="C22" s="54" t="s">
        <v>387</v>
      </c>
    </row>
    <row r="23" spans="1:3" ht="115.2">
      <c r="A23" s="102" t="s">
        <v>285</v>
      </c>
      <c r="B23" s="27" t="s">
        <v>321</v>
      </c>
      <c r="C23" s="54" t="s">
        <v>386</v>
      </c>
    </row>
    <row r="24" spans="1:3" ht="115.2">
      <c r="A24" s="102" t="s">
        <v>286</v>
      </c>
      <c r="B24" s="27" t="s">
        <v>322</v>
      </c>
      <c r="C24" s="54" t="s">
        <v>386</v>
      </c>
    </row>
    <row r="25" spans="1:3" ht="100.8">
      <c r="A25" s="101" t="s">
        <v>287</v>
      </c>
      <c r="B25" s="27" t="s">
        <v>323</v>
      </c>
      <c r="C25" s="54" t="s">
        <v>386</v>
      </c>
    </row>
    <row r="26" spans="1:3" ht="86.4">
      <c r="A26" s="102" t="s">
        <v>288</v>
      </c>
      <c r="B26" s="27" t="s">
        <v>324</v>
      </c>
      <c r="C26" s="54" t="s">
        <v>387</v>
      </c>
    </row>
    <row r="27" spans="1:3" ht="86.4">
      <c r="A27" s="102" t="s">
        <v>289</v>
      </c>
      <c r="B27" s="27" t="s">
        <v>325</v>
      </c>
      <c r="C27" s="54" t="s">
        <v>386</v>
      </c>
    </row>
    <row r="28" spans="1:3" ht="100.8">
      <c r="A28" s="102" t="s">
        <v>290</v>
      </c>
      <c r="B28" s="27" t="s">
        <v>326</v>
      </c>
      <c r="C28" s="54" t="s">
        <v>386</v>
      </c>
    </row>
    <row r="29" spans="1:3" ht="115.2">
      <c r="A29" s="102" t="s">
        <v>291</v>
      </c>
      <c r="B29" s="28" t="s">
        <v>327</v>
      </c>
      <c r="C29" s="54" t="s">
        <v>387</v>
      </c>
    </row>
    <row r="30" spans="1:3" ht="115.2">
      <c r="A30" s="102" t="s">
        <v>292</v>
      </c>
      <c r="B30" s="28" t="s">
        <v>328</v>
      </c>
      <c r="C30" s="54" t="s">
        <v>387</v>
      </c>
    </row>
    <row r="31" spans="1:3" ht="115.2">
      <c r="A31" s="102" t="s">
        <v>293</v>
      </c>
      <c r="B31" s="28" t="s">
        <v>329</v>
      </c>
      <c r="C31" s="54" t="s">
        <v>387</v>
      </c>
    </row>
    <row r="32" spans="1:3" ht="144">
      <c r="A32" s="102" t="s">
        <v>294</v>
      </c>
      <c r="B32" s="28" t="s">
        <v>330</v>
      </c>
      <c r="C32" s="54" t="s">
        <v>387</v>
      </c>
    </row>
    <row r="33" spans="1:3" ht="129.6">
      <c r="A33" s="38" t="s">
        <v>295</v>
      </c>
      <c r="B33" s="27" t="s">
        <v>331</v>
      </c>
      <c r="C33" s="54" t="s">
        <v>387</v>
      </c>
    </row>
    <row r="34" spans="1:3" ht="115.2">
      <c r="A34" s="102" t="s">
        <v>296</v>
      </c>
      <c r="B34" s="27" t="s">
        <v>332</v>
      </c>
      <c r="C34" s="54" t="s">
        <v>386</v>
      </c>
    </row>
    <row r="35" spans="1:3" ht="158.4">
      <c r="A35" s="102" t="s">
        <v>297</v>
      </c>
      <c r="B35" s="28" t="s">
        <v>333</v>
      </c>
      <c r="C35" s="102" t="s">
        <v>387</v>
      </c>
    </row>
    <row r="36" spans="1:3" ht="115.2">
      <c r="A36" s="38" t="s">
        <v>298</v>
      </c>
      <c r="B36" s="27" t="s">
        <v>334</v>
      </c>
      <c r="C36" s="102" t="s">
        <v>387</v>
      </c>
    </row>
    <row r="37" spans="1:3" ht="100.8">
      <c r="A37" s="38" t="s">
        <v>335</v>
      </c>
      <c r="B37" s="27" t="s">
        <v>336</v>
      </c>
      <c r="C37" s="102" t="s">
        <v>387</v>
      </c>
    </row>
    <row r="38" spans="1:3" ht="100.8">
      <c r="A38" s="38" t="s">
        <v>337</v>
      </c>
      <c r="B38" s="27" t="s">
        <v>338</v>
      </c>
      <c r="C38" s="102" t="s">
        <v>387</v>
      </c>
    </row>
    <row r="39" spans="1:3" ht="187.2">
      <c r="A39" s="38" t="s">
        <v>299</v>
      </c>
      <c r="B39" s="27" t="s">
        <v>339</v>
      </c>
      <c r="C39" s="102" t="s">
        <v>388</v>
      </c>
    </row>
    <row r="40" spans="1:3" ht="129.6">
      <c r="A40" s="38" t="s">
        <v>340</v>
      </c>
      <c r="B40" s="27" t="s">
        <v>341</v>
      </c>
      <c r="C40" s="102" t="s">
        <v>387</v>
      </c>
    </row>
    <row r="41" spans="1:3" ht="172.8">
      <c r="A41" s="38" t="s">
        <v>342</v>
      </c>
      <c r="B41" s="27" t="s">
        <v>343</v>
      </c>
      <c r="C41" s="102" t="s">
        <v>386</v>
      </c>
    </row>
    <row r="42" spans="1:3" ht="172.8">
      <c r="A42" s="38" t="s">
        <v>344</v>
      </c>
      <c r="B42" s="27" t="s">
        <v>345</v>
      </c>
      <c r="C42" s="102" t="s">
        <v>387</v>
      </c>
    </row>
    <row r="43" spans="1:3" ht="187.2">
      <c r="A43" s="38" t="s">
        <v>346</v>
      </c>
      <c r="B43" s="27" t="s">
        <v>347</v>
      </c>
      <c r="C43" s="102" t="s">
        <v>388</v>
      </c>
    </row>
    <row r="44" spans="1:3" ht="187.2">
      <c r="A44" s="38" t="s">
        <v>348</v>
      </c>
      <c r="B44" s="27" t="s">
        <v>349</v>
      </c>
      <c r="C44" s="102" t="s">
        <v>387</v>
      </c>
    </row>
  </sheetData>
  <sheetProtection selectLockedCells="1" sort="0" autoFilter="0"/>
  <autoFilter ref="A1:C44"/>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workbookViewId="0">
      <pane xSplit="3" ySplit="2" topLeftCell="D3" activePane="bottomRight" state="frozen"/>
      <selection pane="topRight" activeCell="C1" sqref="C1"/>
      <selection pane="bottomLeft" activeCell="A4" sqref="A4"/>
      <selection pane="bottomRight" activeCell="K3" sqref="K3"/>
    </sheetView>
  </sheetViews>
  <sheetFormatPr defaultColWidth="12.5546875" defaultRowHeight="14.4"/>
  <cols>
    <col min="1" max="1" width="13.88671875" style="3" customWidth="1"/>
    <col min="2" max="2" width="13.88671875" style="30" customWidth="1"/>
    <col min="3" max="3" width="47.109375" style="3" customWidth="1"/>
    <col min="4" max="4" width="10.33203125" style="3" customWidth="1"/>
    <col min="5" max="5" width="63.5546875" style="3" customWidth="1"/>
    <col min="6" max="6" width="17.44140625" style="44" customWidth="1"/>
    <col min="7" max="10" width="15.6640625" style="3" customWidth="1"/>
    <col min="11" max="16384" width="12.5546875" style="3"/>
  </cols>
  <sheetData>
    <row r="1" spans="1:10" ht="15.75" customHeight="1">
      <c r="A1" s="56"/>
      <c r="B1" s="57"/>
      <c r="C1" s="58" t="s">
        <v>55</v>
      </c>
      <c r="D1" s="59"/>
      <c r="E1" s="60" t="s">
        <v>55</v>
      </c>
      <c r="F1" s="209" t="s">
        <v>818</v>
      </c>
      <c r="G1" s="210"/>
      <c r="H1" s="210"/>
      <c r="I1" s="210"/>
      <c r="J1" s="210"/>
    </row>
    <row r="2" spans="1:10" ht="24" customHeight="1" thickBot="1">
      <c r="A2" s="61" t="s">
        <v>81</v>
      </c>
      <c r="B2" s="62"/>
      <c r="C2" s="63" t="s">
        <v>79</v>
      </c>
      <c r="D2" s="63" t="s">
        <v>82</v>
      </c>
      <c r="E2" s="68" t="s">
        <v>83</v>
      </c>
      <c r="F2" s="90" t="s">
        <v>411</v>
      </c>
      <c r="G2" s="67" t="s">
        <v>515</v>
      </c>
      <c r="H2" s="67" t="s">
        <v>516</v>
      </c>
      <c r="I2" s="67" t="s">
        <v>517</v>
      </c>
      <c r="J2" s="67" t="s">
        <v>518</v>
      </c>
    </row>
    <row r="3" spans="1:10" ht="52.8">
      <c r="A3" s="236" t="s">
        <v>0</v>
      </c>
      <c r="B3" s="223" t="s">
        <v>80</v>
      </c>
      <c r="C3" s="239" t="s">
        <v>84</v>
      </c>
      <c r="D3" s="8" t="s">
        <v>4</v>
      </c>
      <c r="E3" s="69" t="s">
        <v>85</v>
      </c>
      <c r="F3" s="81" t="s">
        <v>412</v>
      </c>
      <c r="G3" s="81" t="s">
        <v>519</v>
      </c>
      <c r="H3" s="81" t="s">
        <v>520</v>
      </c>
      <c r="I3" s="81" t="s">
        <v>521</v>
      </c>
      <c r="J3" s="81" t="s">
        <v>522</v>
      </c>
    </row>
    <row r="4" spans="1:10" ht="52.8">
      <c r="A4" s="237"/>
      <c r="B4" s="223"/>
      <c r="C4" s="240"/>
      <c r="D4" s="9" t="s">
        <v>5</v>
      </c>
      <c r="E4" s="70" t="s">
        <v>86</v>
      </c>
      <c r="F4" s="81" t="s">
        <v>412</v>
      </c>
      <c r="G4" s="81" t="s">
        <v>523</v>
      </c>
      <c r="H4" s="81" t="s">
        <v>524</v>
      </c>
      <c r="I4" s="81" t="s">
        <v>521</v>
      </c>
      <c r="J4" s="81" t="s">
        <v>525</v>
      </c>
    </row>
    <row r="5" spans="1:10" ht="39.6">
      <c r="A5" s="237"/>
      <c r="B5" s="223"/>
      <c r="C5" s="240"/>
      <c r="D5" s="9" t="s">
        <v>6</v>
      </c>
      <c r="E5" s="70" t="s">
        <v>87</v>
      </c>
      <c r="F5" s="81" t="s">
        <v>413</v>
      </c>
      <c r="G5" s="81" t="s">
        <v>526</v>
      </c>
      <c r="H5" s="81" t="s">
        <v>527</v>
      </c>
      <c r="I5" s="81" t="s">
        <v>528</v>
      </c>
      <c r="J5" s="81" t="s">
        <v>529</v>
      </c>
    </row>
    <row r="6" spans="1:10" ht="39.6">
      <c r="A6" s="237"/>
      <c r="B6" s="223"/>
      <c r="C6" s="240"/>
      <c r="D6" s="9" t="s">
        <v>7</v>
      </c>
      <c r="E6" s="70" t="s">
        <v>88</v>
      </c>
      <c r="F6" s="81" t="s">
        <v>414</v>
      </c>
      <c r="G6" s="81" t="s">
        <v>526</v>
      </c>
      <c r="H6" s="81" t="s">
        <v>530</v>
      </c>
      <c r="I6" s="83" t="s">
        <v>410</v>
      </c>
      <c r="J6" s="81" t="s">
        <v>531</v>
      </c>
    </row>
    <row r="7" spans="1:10" ht="66">
      <c r="A7" s="237"/>
      <c r="B7" s="223"/>
      <c r="C7" s="240"/>
      <c r="D7" s="9" t="s">
        <v>8</v>
      </c>
      <c r="E7" s="70" t="s">
        <v>89</v>
      </c>
      <c r="F7" s="81" t="s">
        <v>415</v>
      </c>
      <c r="G7" s="81" t="s">
        <v>532</v>
      </c>
      <c r="H7" s="91" t="s">
        <v>533</v>
      </c>
      <c r="I7" s="82" t="s">
        <v>819</v>
      </c>
      <c r="J7" s="81" t="s">
        <v>534</v>
      </c>
    </row>
    <row r="8" spans="1:10" ht="53.4" thickBot="1">
      <c r="A8" s="237"/>
      <c r="B8" s="224"/>
      <c r="C8" s="241"/>
      <c r="D8" s="10" t="s">
        <v>9</v>
      </c>
      <c r="E8" s="71" t="s">
        <v>90</v>
      </c>
      <c r="F8" s="84" t="s">
        <v>416</v>
      </c>
      <c r="G8" s="84" t="s">
        <v>535</v>
      </c>
      <c r="H8" s="84" t="s">
        <v>536</v>
      </c>
      <c r="I8" s="88" t="s">
        <v>820</v>
      </c>
      <c r="J8" s="84" t="s">
        <v>537</v>
      </c>
    </row>
    <row r="9" spans="1:10" ht="79.2">
      <c r="A9" s="237"/>
      <c r="B9" s="225" t="s">
        <v>260</v>
      </c>
      <c r="C9" s="242" t="s">
        <v>91</v>
      </c>
      <c r="D9" s="11" t="s">
        <v>10</v>
      </c>
      <c r="E9" s="72" t="s">
        <v>92</v>
      </c>
      <c r="F9" s="86" t="s">
        <v>417</v>
      </c>
      <c r="G9" s="85" t="s">
        <v>410</v>
      </c>
      <c r="H9" s="86" t="s">
        <v>538</v>
      </c>
      <c r="I9" s="85" t="s">
        <v>410</v>
      </c>
      <c r="J9" s="86" t="s">
        <v>539</v>
      </c>
    </row>
    <row r="10" spans="1:10" ht="39.6">
      <c r="A10" s="237"/>
      <c r="B10" s="223"/>
      <c r="C10" s="243"/>
      <c r="D10" s="12" t="s">
        <v>11</v>
      </c>
      <c r="E10" s="70" t="s">
        <v>93</v>
      </c>
      <c r="F10" s="81" t="s">
        <v>418</v>
      </c>
      <c r="G10" s="83" t="s">
        <v>410</v>
      </c>
      <c r="H10" s="91" t="s">
        <v>540</v>
      </c>
      <c r="I10" s="83" t="s">
        <v>410</v>
      </c>
      <c r="J10" s="81" t="s">
        <v>541</v>
      </c>
    </row>
    <row r="11" spans="1:10" ht="39.6">
      <c r="A11" s="237"/>
      <c r="B11" s="223"/>
      <c r="C11" s="243"/>
      <c r="D11" s="12" t="s">
        <v>12</v>
      </c>
      <c r="E11" s="70" t="s">
        <v>94</v>
      </c>
      <c r="F11" s="81" t="s">
        <v>419</v>
      </c>
      <c r="G11" s="83" t="s">
        <v>410</v>
      </c>
      <c r="H11" s="91" t="s">
        <v>542</v>
      </c>
      <c r="I11" s="92" t="s">
        <v>543</v>
      </c>
      <c r="J11" s="83" t="s">
        <v>410</v>
      </c>
    </row>
    <row r="12" spans="1:10" ht="52.8">
      <c r="A12" s="237"/>
      <c r="B12" s="223"/>
      <c r="C12" s="243"/>
      <c r="D12" s="12" t="s">
        <v>13</v>
      </c>
      <c r="E12" s="70" t="s">
        <v>95</v>
      </c>
      <c r="F12" s="81" t="s">
        <v>420</v>
      </c>
      <c r="G12" s="83" t="s">
        <v>410</v>
      </c>
      <c r="H12" s="91" t="s">
        <v>544</v>
      </c>
      <c r="I12" s="83" t="s">
        <v>410</v>
      </c>
      <c r="J12" s="81" t="s">
        <v>545</v>
      </c>
    </row>
    <row r="13" spans="1:10" ht="53.4" thickBot="1">
      <c r="A13" s="237"/>
      <c r="B13" s="226"/>
      <c r="C13" s="244"/>
      <c r="D13" s="13" t="s">
        <v>14</v>
      </c>
      <c r="E13" s="73" t="s">
        <v>96</v>
      </c>
      <c r="F13" s="84" t="s">
        <v>421</v>
      </c>
      <c r="G13" s="93" t="s">
        <v>410</v>
      </c>
      <c r="H13" s="84" t="s">
        <v>546</v>
      </c>
      <c r="I13" s="93" t="s">
        <v>410</v>
      </c>
      <c r="J13" s="84" t="s">
        <v>547</v>
      </c>
    </row>
    <row r="14" spans="1:10" ht="39.6">
      <c r="A14" s="237"/>
      <c r="B14" s="225" t="s">
        <v>263</v>
      </c>
      <c r="C14" s="239" t="s">
        <v>98</v>
      </c>
      <c r="D14" s="11" t="s">
        <v>97</v>
      </c>
      <c r="E14" s="72" t="s">
        <v>99</v>
      </c>
      <c r="F14" s="86" t="s">
        <v>422</v>
      </c>
      <c r="G14" s="86" t="s">
        <v>548</v>
      </c>
      <c r="H14" s="94" t="s">
        <v>549</v>
      </c>
      <c r="I14" s="89" t="s">
        <v>821</v>
      </c>
      <c r="J14" s="86" t="s">
        <v>550</v>
      </c>
    </row>
    <row r="15" spans="1:10" ht="52.8">
      <c r="A15" s="237"/>
      <c r="B15" s="223"/>
      <c r="C15" s="240"/>
      <c r="D15" s="14" t="s">
        <v>100</v>
      </c>
      <c r="E15" s="70" t="s">
        <v>401</v>
      </c>
      <c r="F15" s="81" t="s">
        <v>423</v>
      </c>
      <c r="G15" s="81" t="s">
        <v>548</v>
      </c>
      <c r="H15" s="91" t="s">
        <v>551</v>
      </c>
      <c r="I15" s="82" t="s">
        <v>822</v>
      </c>
      <c r="J15" s="81" t="s">
        <v>552</v>
      </c>
    </row>
    <row r="16" spans="1:10" ht="66">
      <c r="A16" s="237"/>
      <c r="B16" s="223"/>
      <c r="C16" s="240"/>
      <c r="D16" s="15" t="s">
        <v>101</v>
      </c>
      <c r="E16" s="70" t="s">
        <v>102</v>
      </c>
      <c r="F16" s="81" t="s">
        <v>424</v>
      </c>
      <c r="G16" s="81" t="s">
        <v>548</v>
      </c>
      <c r="H16" s="91" t="s">
        <v>553</v>
      </c>
      <c r="I16" s="82" t="s">
        <v>823</v>
      </c>
      <c r="J16" s="81" t="s">
        <v>554</v>
      </c>
    </row>
    <row r="17" spans="1:10" ht="66.599999999999994" thickBot="1">
      <c r="A17" s="237"/>
      <c r="B17" s="226"/>
      <c r="C17" s="241"/>
      <c r="D17" s="10" t="s">
        <v>103</v>
      </c>
      <c r="E17" s="55" t="s">
        <v>104</v>
      </c>
      <c r="F17" s="84" t="s">
        <v>425</v>
      </c>
      <c r="G17" s="93" t="s">
        <v>410</v>
      </c>
      <c r="H17" s="95" t="s">
        <v>555</v>
      </c>
      <c r="I17" s="88" t="s">
        <v>824</v>
      </c>
      <c r="J17" s="84" t="s">
        <v>556</v>
      </c>
    </row>
    <row r="18" spans="1:10" ht="79.2">
      <c r="A18" s="237"/>
      <c r="B18" s="227" t="s">
        <v>261</v>
      </c>
      <c r="C18" s="239" t="s">
        <v>105</v>
      </c>
      <c r="D18" s="16" t="s">
        <v>15</v>
      </c>
      <c r="E18" s="72" t="s">
        <v>106</v>
      </c>
      <c r="F18" s="86" t="s">
        <v>426</v>
      </c>
      <c r="G18" s="86" t="s">
        <v>557</v>
      </c>
      <c r="H18" s="94" t="s">
        <v>558</v>
      </c>
      <c r="I18" s="96" t="s">
        <v>559</v>
      </c>
      <c r="J18" s="86" t="s">
        <v>560</v>
      </c>
    </row>
    <row r="19" spans="1:10" ht="39.6">
      <c r="A19" s="237"/>
      <c r="B19" s="223"/>
      <c r="C19" s="240"/>
      <c r="D19" s="12" t="s">
        <v>16</v>
      </c>
      <c r="E19" s="70" t="s">
        <v>107</v>
      </c>
      <c r="F19" s="81" t="s">
        <v>427</v>
      </c>
      <c r="G19" s="81" t="s">
        <v>557</v>
      </c>
      <c r="H19" s="91" t="s">
        <v>561</v>
      </c>
      <c r="I19" s="92" t="s">
        <v>562</v>
      </c>
      <c r="J19" s="81" t="s">
        <v>563</v>
      </c>
    </row>
    <row r="20" spans="1:10" ht="52.8">
      <c r="A20" s="237"/>
      <c r="B20" s="223"/>
      <c r="C20" s="240"/>
      <c r="D20" s="17" t="s">
        <v>17</v>
      </c>
      <c r="E20" s="74" t="s">
        <v>108</v>
      </c>
      <c r="F20" s="81" t="s">
        <v>428</v>
      </c>
      <c r="G20" s="81" t="s">
        <v>557</v>
      </c>
      <c r="H20" s="81" t="s">
        <v>564</v>
      </c>
      <c r="I20" s="92" t="s">
        <v>562</v>
      </c>
      <c r="J20" s="81" t="s">
        <v>565</v>
      </c>
    </row>
    <row r="21" spans="1:10" ht="52.8">
      <c r="A21" s="237"/>
      <c r="B21" s="223"/>
      <c r="C21" s="240"/>
      <c r="D21" s="18" t="s">
        <v>18</v>
      </c>
      <c r="E21" s="71" t="s">
        <v>109</v>
      </c>
      <c r="F21" s="81" t="s">
        <v>429</v>
      </c>
      <c r="G21" s="81" t="s">
        <v>557</v>
      </c>
      <c r="H21" s="81" t="s">
        <v>566</v>
      </c>
      <c r="I21" s="92" t="s">
        <v>562</v>
      </c>
      <c r="J21" s="81" t="s">
        <v>567</v>
      </c>
    </row>
    <row r="22" spans="1:10" ht="39.6">
      <c r="A22" s="237"/>
      <c r="B22" s="223"/>
      <c r="C22" s="240"/>
      <c r="D22" s="14" t="s">
        <v>19</v>
      </c>
      <c r="E22" s="70" t="s">
        <v>110</v>
      </c>
      <c r="F22" s="81" t="s">
        <v>430</v>
      </c>
      <c r="G22" s="81" t="s">
        <v>557</v>
      </c>
      <c r="H22" s="81" t="s">
        <v>568</v>
      </c>
      <c r="I22" s="83" t="s">
        <v>410</v>
      </c>
      <c r="J22" s="81" t="s">
        <v>569</v>
      </c>
    </row>
    <row r="23" spans="1:10" ht="40.200000000000003" thickBot="1">
      <c r="A23" s="237"/>
      <c r="B23" s="224"/>
      <c r="C23" s="241"/>
      <c r="D23" s="10" t="s">
        <v>20</v>
      </c>
      <c r="E23" s="73" t="s">
        <v>111</v>
      </c>
      <c r="F23" s="84" t="s">
        <v>431</v>
      </c>
      <c r="G23" s="84" t="s">
        <v>557</v>
      </c>
      <c r="H23" s="84" t="s">
        <v>570</v>
      </c>
      <c r="I23" s="93" t="s">
        <v>410</v>
      </c>
      <c r="J23" s="84" t="s">
        <v>571</v>
      </c>
    </row>
    <row r="24" spans="1:10" ht="25.5" customHeight="1">
      <c r="A24" s="237"/>
      <c r="B24" s="225" t="s">
        <v>262</v>
      </c>
      <c r="C24" s="239" t="s">
        <v>112</v>
      </c>
      <c r="D24" s="11" t="s">
        <v>21</v>
      </c>
      <c r="E24" s="72" t="s">
        <v>113</v>
      </c>
      <c r="F24" s="86" t="s">
        <v>432</v>
      </c>
      <c r="G24" s="86" t="s">
        <v>557</v>
      </c>
      <c r="H24" s="94" t="s">
        <v>572</v>
      </c>
      <c r="I24" s="96" t="s">
        <v>573</v>
      </c>
      <c r="J24" s="86" t="s">
        <v>574</v>
      </c>
    </row>
    <row r="25" spans="1:10" ht="52.8">
      <c r="A25" s="237"/>
      <c r="B25" s="223"/>
      <c r="C25" s="240"/>
      <c r="D25" s="14" t="s">
        <v>22</v>
      </c>
      <c r="E25" s="70" t="s">
        <v>114</v>
      </c>
      <c r="F25" s="81" t="s">
        <v>432</v>
      </c>
      <c r="G25" s="83" t="s">
        <v>410</v>
      </c>
      <c r="H25" s="91" t="s">
        <v>575</v>
      </c>
      <c r="I25" s="92" t="s">
        <v>576</v>
      </c>
      <c r="J25" s="81" t="s">
        <v>577</v>
      </c>
    </row>
    <row r="26" spans="1:10" ht="53.4" thickBot="1">
      <c r="A26" s="237"/>
      <c r="B26" s="226"/>
      <c r="C26" s="241"/>
      <c r="D26" s="10" t="s">
        <v>23</v>
      </c>
      <c r="E26" s="73" t="s">
        <v>115</v>
      </c>
      <c r="F26" s="84" t="s">
        <v>433</v>
      </c>
      <c r="G26" s="93" t="s">
        <v>410</v>
      </c>
      <c r="H26" s="95" t="s">
        <v>568</v>
      </c>
      <c r="I26" s="93" t="s">
        <v>410</v>
      </c>
      <c r="J26" s="84" t="s">
        <v>577</v>
      </c>
    </row>
    <row r="27" spans="1:10" ht="25.5" customHeight="1">
      <c r="A27" s="237"/>
      <c r="B27" s="227" t="s">
        <v>264</v>
      </c>
      <c r="C27" s="239" t="s">
        <v>382</v>
      </c>
      <c r="D27" s="11" t="s">
        <v>116</v>
      </c>
      <c r="E27" s="72" t="s">
        <v>117</v>
      </c>
      <c r="F27" s="86" t="s">
        <v>502</v>
      </c>
      <c r="G27" s="86" t="s">
        <v>578</v>
      </c>
      <c r="H27" s="86" t="s">
        <v>579</v>
      </c>
      <c r="I27" s="96" t="s">
        <v>580</v>
      </c>
      <c r="J27" s="86" t="s">
        <v>581</v>
      </c>
    </row>
    <row r="28" spans="1:10" ht="158.4">
      <c r="A28" s="237"/>
      <c r="B28" s="223"/>
      <c r="C28" s="240"/>
      <c r="D28" s="14" t="s">
        <v>118</v>
      </c>
      <c r="E28" s="70" t="s">
        <v>119</v>
      </c>
      <c r="F28" s="81" t="s">
        <v>503</v>
      </c>
      <c r="G28" s="83" t="s">
        <v>410</v>
      </c>
      <c r="H28" s="81" t="s">
        <v>582</v>
      </c>
      <c r="I28" s="92" t="s">
        <v>583</v>
      </c>
      <c r="J28" s="81" t="s">
        <v>584</v>
      </c>
    </row>
    <row r="29" spans="1:10" ht="66">
      <c r="A29" s="237"/>
      <c r="B29" s="223"/>
      <c r="C29" s="240"/>
      <c r="D29" s="12" t="s">
        <v>120</v>
      </c>
      <c r="E29" s="70" t="s">
        <v>121</v>
      </c>
      <c r="F29" s="81" t="s">
        <v>504</v>
      </c>
      <c r="G29" s="83" t="s">
        <v>410</v>
      </c>
      <c r="H29" s="81" t="s">
        <v>585</v>
      </c>
      <c r="I29" s="92" t="s">
        <v>586</v>
      </c>
      <c r="J29" s="81" t="s">
        <v>587</v>
      </c>
    </row>
    <row r="30" spans="1:10" ht="118.8">
      <c r="A30" s="237"/>
      <c r="B30" s="223"/>
      <c r="C30" s="240"/>
      <c r="D30" s="12" t="s">
        <v>122</v>
      </c>
      <c r="E30" s="75" t="s">
        <v>123</v>
      </c>
      <c r="F30" s="81" t="s">
        <v>505</v>
      </c>
      <c r="G30" s="83" t="s">
        <v>410</v>
      </c>
      <c r="H30" s="91" t="s">
        <v>588</v>
      </c>
      <c r="I30" s="92" t="s">
        <v>589</v>
      </c>
      <c r="J30" s="81" t="s">
        <v>584</v>
      </c>
    </row>
    <row r="31" spans="1:10" ht="93" thickBot="1">
      <c r="A31" s="238"/>
      <c r="B31" s="224"/>
      <c r="C31" s="241"/>
      <c r="D31" s="13" t="s">
        <v>124</v>
      </c>
      <c r="E31" s="76" t="s">
        <v>125</v>
      </c>
      <c r="F31" s="84" t="s">
        <v>506</v>
      </c>
      <c r="G31" s="84" t="s">
        <v>590</v>
      </c>
      <c r="H31" s="95" t="s">
        <v>591</v>
      </c>
      <c r="I31" s="97" t="s">
        <v>592</v>
      </c>
      <c r="J31" s="84" t="s">
        <v>593</v>
      </c>
    </row>
    <row r="32" spans="1:10" ht="25.5" customHeight="1">
      <c r="A32" s="234" t="s">
        <v>1</v>
      </c>
      <c r="B32" s="211" t="s">
        <v>350</v>
      </c>
      <c r="C32" s="217" t="s">
        <v>126</v>
      </c>
      <c r="D32" s="16" t="s">
        <v>24</v>
      </c>
      <c r="E32" s="72" t="s">
        <v>127</v>
      </c>
      <c r="F32" s="86" t="s">
        <v>434</v>
      </c>
      <c r="G32" s="86" t="s">
        <v>594</v>
      </c>
      <c r="H32" s="94" t="s">
        <v>595</v>
      </c>
      <c r="I32" s="94" t="s">
        <v>596</v>
      </c>
      <c r="J32" s="86" t="s">
        <v>597</v>
      </c>
    </row>
    <row r="33" spans="1:10" ht="105.6">
      <c r="A33" s="235"/>
      <c r="B33" s="213"/>
      <c r="C33" s="218"/>
      <c r="D33" s="15" t="s">
        <v>25</v>
      </c>
      <c r="E33" s="70" t="s">
        <v>128</v>
      </c>
      <c r="F33" s="81" t="s">
        <v>435</v>
      </c>
      <c r="G33" s="83" t="s">
        <v>410</v>
      </c>
      <c r="H33" s="91" t="s">
        <v>598</v>
      </c>
      <c r="I33" s="91" t="s">
        <v>599</v>
      </c>
      <c r="J33" s="81" t="s">
        <v>600</v>
      </c>
    </row>
    <row r="34" spans="1:10" ht="66">
      <c r="A34" s="235"/>
      <c r="B34" s="213"/>
      <c r="C34" s="218"/>
      <c r="D34" s="15" t="s">
        <v>26</v>
      </c>
      <c r="E34" s="75" t="s">
        <v>129</v>
      </c>
      <c r="F34" s="81" t="s">
        <v>436</v>
      </c>
      <c r="G34" s="81" t="s">
        <v>526</v>
      </c>
      <c r="H34" s="91" t="s">
        <v>601</v>
      </c>
      <c r="I34" s="91" t="s">
        <v>602</v>
      </c>
      <c r="J34" s="81" t="s">
        <v>603</v>
      </c>
    </row>
    <row r="35" spans="1:10" ht="66">
      <c r="A35" s="235"/>
      <c r="B35" s="213"/>
      <c r="C35" s="218"/>
      <c r="D35" s="12" t="s">
        <v>27</v>
      </c>
      <c r="E35" s="70" t="s">
        <v>130</v>
      </c>
      <c r="F35" s="81" t="s">
        <v>437</v>
      </c>
      <c r="G35" s="81" t="s">
        <v>604</v>
      </c>
      <c r="H35" s="91" t="s">
        <v>605</v>
      </c>
      <c r="I35" s="91" t="s">
        <v>606</v>
      </c>
      <c r="J35" s="81" t="s">
        <v>607</v>
      </c>
    </row>
    <row r="36" spans="1:10" ht="66">
      <c r="A36" s="235"/>
      <c r="B36" s="213"/>
      <c r="C36" s="218"/>
      <c r="D36" s="12" t="s">
        <v>28</v>
      </c>
      <c r="E36" s="70" t="s">
        <v>131</v>
      </c>
      <c r="F36" s="81" t="s">
        <v>438</v>
      </c>
      <c r="G36" s="81" t="s">
        <v>608</v>
      </c>
      <c r="H36" s="91" t="s">
        <v>609</v>
      </c>
      <c r="I36" s="91" t="s">
        <v>610</v>
      </c>
      <c r="J36" s="81" t="s">
        <v>611</v>
      </c>
    </row>
    <row r="37" spans="1:10" ht="105.6">
      <c r="A37" s="235"/>
      <c r="B37" s="213"/>
      <c r="C37" s="218"/>
      <c r="D37" s="12" t="s">
        <v>56</v>
      </c>
      <c r="E37" s="77" t="s">
        <v>132</v>
      </c>
      <c r="F37" s="81" t="s">
        <v>439</v>
      </c>
      <c r="G37" s="81" t="s">
        <v>612</v>
      </c>
      <c r="H37" s="81" t="s">
        <v>613</v>
      </c>
      <c r="I37" s="81" t="s">
        <v>614</v>
      </c>
      <c r="J37" s="81" t="s">
        <v>615</v>
      </c>
    </row>
    <row r="38" spans="1:10" ht="185.4" thickBot="1">
      <c r="A38" s="235"/>
      <c r="B38" s="213"/>
      <c r="C38" s="219"/>
      <c r="D38" s="13" t="s">
        <v>57</v>
      </c>
      <c r="E38" s="55" t="s">
        <v>133</v>
      </c>
      <c r="F38" s="84" t="s">
        <v>440</v>
      </c>
      <c r="G38" s="84" t="s">
        <v>616</v>
      </c>
      <c r="H38" s="84" t="s">
        <v>617</v>
      </c>
      <c r="I38" s="84" t="s">
        <v>618</v>
      </c>
      <c r="J38" s="84" t="s">
        <v>619</v>
      </c>
    </row>
    <row r="39" spans="1:10" ht="39.6">
      <c r="A39" s="235"/>
      <c r="B39" s="211" t="s">
        <v>351</v>
      </c>
      <c r="C39" s="217" t="s">
        <v>134</v>
      </c>
      <c r="D39" s="16" t="s">
        <v>29</v>
      </c>
      <c r="E39" s="78" t="s">
        <v>135</v>
      </c>
      <c r="F39" s="86" t="s">
        <v>441</v>
      </c>
      <c r="G39" s="86" t="s">
        <v>620</v>
      </c>
      <c r="H39" s="94" t="s">
        <v>621</v>
      </c>
      <c r="I39" s="96" t="s">
        <v>622</v>
      </c>
      <c r="J39" s="86" t="s">
        <v>623</v>
      </c>
    </row>
    <row r="40" spans="1:10" ht="39.6">
      <c r="A40" s="235"/>
      <c r="B40" s="213"/>
      <c r="C40" s="218"/>
      <c r="D40" s="12" t="s">
        <v>30</v>
      </c>
      <c r="E40" s="71" t="s">
        <v>136</v>
      </c>
      <c r="F40" s="81" t="s">
        <v>442</v>
      </c>
      <c r="G40" s="81" t="s">
        <v>624</v>
      </c>
      <c r="H40" s="91" t="s">
        <v>625</v>
      </c>
      <c r="I40" s="92" t="s">
        <v>626</v>
      </c>
      <c r="J40" s="81" t="s">
        <v>627</v>
      </c>
    </row>
    <row r="41" spans="1:10" ht="52.8">
      <c r="A41" s="235"/>
      <c r="B41" s="213"/>
      <c r="C41" s="218"/>
      <c r="D41" s="14" t="s">
        <v>31</v>
      </c>
      <c r="E41" s="71" t="s">
        <v>137</v>
      </c>
      <c r="F41" s="81" t="s">
        <v>443</v>
      </c>
      <c r="G41" s="81" t="s">
        <v>628</v>
      </c>
      <c r="H41" s="91" t="s">
        <v>629</v>
      </c>
      <c r="I41" s="92" t="s">
        <v>622</v>
      </c>
      <c r="J41" s="81" t="s">
        <v>630</v>
      </c>
    </row>
    <row r="42" spans="1:10" ht="39.6">
      <c r="A42" s="235"/>
      <c r="B42" s="213"/>
      <c r="C42" s="218"/>
      <c r="D42" s="15" t="s">
        <v>32</v>
      </c>
      <c r="E42" s="71" t="s">
        <v>138</v>
      </c>
      <c r="F42" s="81" t="s">
        <v>442</v>
      </c>
      <c r="G42" s="81" t="s">
        <v>535</v>
      </c>
      <c r="H42" s="91" t="s">
        <v>631</v>
      </c>
      <c r="I42" s="92" t="s">
        <v>622</v>
      </c>
      <c r="J42" s="81" t="s">
        <v>632</v>
      </c>
    </row>
    <row r="43" spans="1:10" ht="40.200000000000003" thickBot="1">
      <c r="A43" s="235"/>
      <c r="B43" s="212"/>
      <c r="C43" s="219"/>
      <c r="D43" s="10" t="s">
        <v>33</v>
      </c>
      <c r="E43" s="73" t="s">
        <v>139</v>
      </c>
      <c r="F43" s="84" t="s">
        <v>444</v>
      </c>
      <c r="G43" s="84" t="s">
        <v>628</v>
      </c>
      <c r="H43" s="95" t="s">
        <v>633</v>
      </c>
      <c r="I43" s="97" t="s">
        <v>622</v>
      </c>
      <c r="J43" s="84" t="s">
        <v>632</v>
      </c>
    </row>
    <row r="44" spans="1:10" ht="79.2">
      <c r="A44" s="235"/>
      <c r="B44" s="211" t="s">
        <v>352</v>
      </c>
      <c r="C44" s="217" t="s">
        <v>141</v>
      </c>
      <c r="D44" s="11" t="s">
        <v>140</v>
      </c>
      <c r="E44" s="78" t="s">
        <v>142</v>
      </c>
      <c r="F44" s="86" t="s">
        <v>445</v>
      </c>
      <c r="G44" s="86" t="s">
        <v>532</v>
      </c>
      <c r="H44" s="94" t="s">
        <v>634</v>
      </c>
      <c r="I44" s="96" t="s">
        <v>635</v>
      </c>
      <c r="J44" s="86" t="s">
        <v>636</v>
      </c>
    </row>
    <row r="45" spans="1:10" ht="66">
      <c r="A45" s="235"/>
      <c r="B45" s="213"/>
      <c r="C45" s="218"/>
      <c r="D45" s="14" t="s">
        <v>143</v>
      </c>
      <c r="E45" s="70" t="s">
        <v>144</v>
      </c>
      <c r="F45" s="81" t="s">
        <v>446</v>
      </c>
      <c r="G45" s="81" t="s">
        <v>532</v>
      </c>
      <c r="H45" s="91" t="s">
        <v>637</v>
      </c>
      <c r="I45" s="92" t="s">
        <v>638</v>
      </c>
      <c r="J45" s="81" t="s">
        <v>639</v>
      </c>
    </row>
    <row r="46" spans="1:10" ht="66">
      <c r="A46" s="235"/>
      <c r="B46" s="213"/>
      <c r="C46" s="218"/>
      <c r="D46" s="12" t="s">
        <v>145</v>
      </c>
      <c r="E46" s="70" t="s">
        <v>146</v>
      </c>
      <c r="F46" s="81" t="s">
        <v>447</v>
      </c>
      <c r="G46" s="81" t="s">
        <v>519</v>
      </c>
      <c r="H46" s="91" t="s">
        <v>640</v>
      </c>
      <c r="I46" s="92" t="s">
        <v>641</v>
      </c>
      <c r="J46" s="81" t="s">
        <v>642</v>
      </c>
    </row>
    <row r="47" spans="1:10" ht="39.6">
      <c r="A47" s="235"/>
      <c r="B47" s="213"/>
      <c r="C47" s="218"/>
      <c r="D47" s="12" t="s">
        <v>147</v>
      </c>
      <c r="E47" s="75" t="s">
        <v>148</v>
      </c>
      <c r="F47" s="81" t="s">
        <v>448</v>
      </c>
      <c r="G47" s="81" t="s">
        <v>643</v>
      </c>
      <c r="H47" s="91" t="s">
        <v>644</v>
      </c>
      <c r="I47" s="92" t="s">
        <v>645</v>
      </c>
      <c r="J47" s="81" t="s">
        <v>646</v>
      </c>
    </row>
    <row r="48" spans="1:10" ht="184.8">
      <c r="A48" s="235"/>
      <c r="B48" s="213"/>
      <c r="C48" s="218"/>
      <c r="D48" s="12" t="s">
        <v>149</v>
      </c>
      <c r="E48" s="71" t="s">
        <v>150</v>
      </c>
      <c r="F48" s="81" t="s">
        <v>449</v>
      </c>
      <c r="G48" s="81" t="s">
        <v>647</v>
      </c>
      <c r="H48" s="91" t="s">
        <v>648</v>
      </c>
      <c r="I48" s="92" t="s">
        <v>649</v>
      </c>
      <c r="J48" s="81" t="s">
        <v>650</v>
      </c>
    </row>
    <row r="49" spans="1:10" ht="66">
      <c r="A49" s="235"/>
      <c r="B49" s="213"/>
      <c r="C49" s="218"/>
      <c r="D49" s="14" t="s">
        <v>151</v>
      </c>
      <c r="E49" s="71" t="s">
        <v>402</v>
      </c>
      <c r="F49" s="81" t="s">
        <v>450</v>
      </c>
      <c r="G49" s="81" t="s">
        <v>651</v>
      </c>
      <c r="H49" s="91" t="s">
        <v>652</v>
      </c>
      <c r="I49" s="92" t="s">
        <v>653</v>
      </c>
      <c r="J49" s="81" t="s">
        <v>654</v>
      </c>
    </row>
    <row r="50" spans="1:10" ht="39.6">
      <c r="A50" s="235"/>
      <c r="B50" s="213"/>
      <c r="C50" s="218"/>
      <c r="D50" s="12" t="s">
        <v>152</v>
      </c>
      <c r="E50" s="71" t="s">
        <v>402</v>
      </c>
      <c r="F50" s="81" t="s">
        <v>451</v>
      </c>
      <c r="G50" s="81" t="s">
        <v>655</v>
      </c>
      <c r="H50" s="91" t="s">
        <v>656</v>
      </c>
      <c r="I50" s="83" t="s">
        <v>410</v>
      </c>
      <c r="J50" s="81" t="s">
        <v>657</v>
      </c>
    </row>
    <row r="51" spans="1:10" ht="40.200000000000003" thickBot="1">
      <c r="A51" s="235"/>
      <c r="B51" s="212"/>
      <c r="C51" s="219"/>
      <c r="D51" s="12" t="s">
        <v>153</v>
      </c>
      <c r="E51" s="71" t="s">
        <v>383</v>
      </c>
      <c r="F51" s="84" t="s">
        <v>452</v>
      </c>
      <c r="G51" s="93" t="s">
        <v>410</v>
      </c>
      <c r="H51" s="95" t="s">
        <v>658</v>
      </c>
      <c r="I51" s="95" t="s">
        <v>659</v>
      </c>
      <c r="J51" s="84" t="s">
        <v>660</v>
      </c>
    </row>
    <row r="52" spans="1:10" ht="66">
      <c r="A52" s="235"/>
      <c r="B52" s="213" t="s">
        <v>353</v>
      </c>
      <c r="C52" s="217" t="s">
        <v>154</v>
      </c>
      <c r="D52" s="16" t="s">
        <v>34</v>
      </c>
      <c r="E52" s="72" t="s">
        <v>155</v>
      </c>
      <c r="F52" s="86" t="s">
        <v>453</v>
      </c>
      <c r="G52" s="86" t="s">
        <v>661</v>
      </c>
      <c r="H52" s="94" t="s">
        <v>662</v>
      </c>
      <c r="I52" s="96" t="s">
        <v>663</v>
      </c>
      <c r="J52" s="86" t="s">
        <v>664</v>
      </c>
    </row>
    <row r="53" spans="1:10" ht="66">
      <c r="A53" s="235"/>
      <c r="B53" s="213"/>
      <c r="C53" s="218"/>
      <c r="D53" s="12" t="s">
        <v>35</v>
      </c>
      <c r="E53" s="70" t="s">
        <v>156</v>
      </c>
      <c r="F53" s="81" t="s">
        <v>454</v>
      </c>
      <c r="G53" s="81" t="s">
        <v>665</v>
      </c>
      <c r="H53" s="91" t="s">
        <v>666</v>
      </c>
      <c r="I53" s="92" t="s">
        <v>667</v>
      </c>
      <c r="J53" s="81" t="s">
        <v>668</v>
      </c>
    </row>
    <row r="54" spans="1:10" ht="66">
      <c r="A54" s="235"/>
      <c r="B54" s="213"/>
      <c r="C54" s="218"/>
      <c r="D54" s="14" t="s">
        <v>36</v>
      </c>
      <c r="E54" s="70" t="s">
        <v>157</v>
      </c>
      <c r="F54" s="81" t="s">
        <v>455</v>
      </c>
      <c r="G54" s="81" t="s">
        <v>669</v>
      </c>
      <c r="H54" s="91" t="s">
        <v>670</v>
      </c>
      <c r="I54" s="92" t="s">
        <v>663</v>
      </c>
      <c r="J54" s="81" t="s">
        <v>664</v>
      </c>
    </row>
    <row r="55" spans="1:10" ht="66">
      <c r="A55" s="235"/>
      <c r="B55" s="213"/>
      <c r="C55" s="218"/>
      <c r="D55" s="12" t="s">
        <v>37</v>
      </c>
      <c r="E55" s="70" t="s">
        <v>158</v>
      </c>
      <c r="F55" s="81" t="s">
        <v>456</v>
      </c>
      <c r="G55" s="81" t="s">
        <v>671</v>
      </c>
      <c r="H55" s="91" t="s">
        <v>672</v>
      </c>
      <c r="I55" s="92" t="s">
        <v>673</v>
      </c>
      <c r="J55" s="81" t="s">
        <v>674</v>
      </c>
    </row>
    <row r="56" spans="1:10" ht="66">
      <c r="A56" s="235"/>
      <c r="B56" s="213"/>
      <c r="C56" s="218"/>
      <c r="D56" s="14" t="s">
        <v>38</v>
      </c>
      <c r="E56" s="70" t="s">
        <v>159</v>
      </c>
      <c r="F56" s="81" t="s">
        <v>457</v>
      </c>
      <c r="G56" s="83" t="s">
        <v>410</v>
      </c>
      <c r="H56" s="81" t="s">
        <v>598</v>
      </c>
      <c r="I56" s="92" t="s">
        <v>675</v>
      </c>
      <c r="J56" s="81" t="s">
        <v>676</v>
      </c>
    </row>
    <row r="57" spans="1:10" ht="52.8">
      <c r="A57" s="235"/>
      <c r="B57" s="213"/>
      <c r="C57" s="218"/>
      <c r="D57" s="15" t="s">
        <v>39</v>
      </c>
      <c r="E57" s="70" t="s">
        <v>160</v>
      </c>
      <c r="F57" s="81" t="s">
        <v>458</v>
      </c>
      <c r="G57" s="83" t="s">
        <v>410</v>
      </c>
      <c r="H57" s="81" t="s">
        <v>640</v>
      </c>
      <c r="I57" s="92" t="s">
        <v>677</v>
      </c>
      <c r="J57" s="81" t="s">
        <v>678</v>
      </c>
    </row>
    <row r="58" spans="1:10" ht="79.2">
      <c r="A58" s="235"/>
      <c r="B58" s="213"/>
      <c r="C58" s="218"/>
      <c r="D58" s="12" t="s">
        <v>40</v>
      </c>
      <c r="E58" s="75" t="s">
        <v>161</v>
      </c>
      <c r="F58" s="81" t="s">
        <v>508</v>
      </c>
      <c r="G58" s="83" t="s">
        <v>410</v>
      </c>
      <c r="H58" s="81" t="s">
        <v>679</v>
      </c>
      <c r="I58" s="92" t="s">
        <v>680</v>
      </c>
      <c r="J58" s="81" t="s">
        <v>681</v>
      </c>
    </row>
    <row r="59" spans="1:10" ht="39.6">
      <c r="A59" s="235"/>
      <c r="B59" s="213"/>
      <c r="C59" s="218"/>
      <c r="D59" s="14" t="s">
        <v>54</v>
      </c>
      <c r="E59" s="71" t="s">
        <v>162</v>
      </c>
      <c r="F59" s="81" t="s">
        <v>459</v>
      </c>
      <c r="G59" s="83" t="s">
        <v>410</v>
      </c>
      <c r="H59" s="81" t="s">
        <v>682</v>
      </c>
      <c r="I59" s="83" t="s">
        <v>410</v>
      </c>
      <c r="J59" s="81" t="s">
        <v>683</v>
      </c>
    </row>
    <row r="60" spans="1:10" ht="52.8">
      <c r="A60" s="235"/>
      <c r="B60" s="213"/>
      <c r="C60" s="218"/>
      <c r="D60" s="12" t="s">
        <v>41</v>
      </c>
      <c r="E60" s="70" t="s">
        <v>163</v>
      </c>
      <c r="F60" s="81" t="s">
        <v>460</v>
      </c>
      <c r="G60" s="81" t="s">
        <v>548</v>
      </c>
      <c r="H60" s="91" t="s">
        <v>684</v>
      </c>
      <c r="I60" s="92" t="s">
        <v>685</v>
      </c>
      <c r="J60" s="81" t="s">
        <v>686</v>
      </c>
    </row>
    <row r="61" spans="1:10" ht="66">
      <c r="A61" s="235"/>
      <c r="B61" s="213"/>
      <c r="C61" s="218"/>
      <c r="D61" s="14" t="s">
        <v>42</v>
      </c>
      <c r="E61" s="75" t="s">
        <v>164</v>
      </c>
      <c r="F61" s="81" t="s">
        <v>507</v>
      </c>
      <c r="G61" s="81" t="s">
        <v>687</v>
      </c>
      <c r="H61" s="81" t="s">
        <v>688</v>
      </c>
      <c r="I61" s="92" t="s">
        <v>689</v>
      </c>
      <c r="J61" s="81" t="s">
        <v>690</v>
      </c>
    </row>
    <row r="62" spans="1:10" ht="79.2">
      <c r="A62" s="235"/>
      <c r="B62" s="213"/>
      <c r="C62" s="218"/>
      <c r="D62" s="12" t="s">
        <v>43</v>
      </c>
      <c r="E62" s="70" t="s">
        <v>165</v>
      </c>
      <c r="F62" s="81" t="s">
        <v>461</v>
      </c>
      <c r="G62" s="81" t="s">
        <v>691</v>
      </c>
      <c r="H62" s="81" t="s">
        <v>692</v>
      </c>
      <c r="I62" s="92" t="s">
        <v>693</v>
      </c>
      <c r="J62" s="81" t="s">
        <v>694</v>
      </c>
    </row>
    <row r="63" spans="1:10" ht="66.599999999999994" thickBot="1">
      <c r="A63" s="235"/>
      <c r="B63" s="213"/>
      <c r="C63" s="219"/>
      <c r="D63" s="13" t="s">
        <v>44</v>
      </c>
      <c r="E63" s="55" t="s">
        <v>166</v>
      </c>
      <c r="F63" s="84" t="s">
        <v>462</v>
      </c>
      <c r="G63" s="84" t="s">
        <v>695</v>
      </c>
      <c r="H63" s="84" t="s">
        <v>696</v>
      </c>
      <c r="I63" s="93" t="s">
        <v>410</v>
      </c>
      <c r="J63" s="84" t="s">
        <v>697</v>
      </c>
    </row>
    <row r="64" spans="1:10" ht="25.5" customHeight="1">
      <c r="A64" s="235"/>
      <c r="B64" s="211" t="s">
        <v>354</v>
      </c>
      <c r="C64" s="217" t="s">
        <v>168</v>
      </c>
      <c r="D64" s="16" t="s">
        <v>167</v>
      </c>
      <c r="E64" s="72" t="s">
        <v>169</v>
      </c>
      <c r="F64" s="86" t="s">
        <v>463</v>
      </c>
      <c r="G64" s="85" t="s">
        <v>410</v>
      </c>
      <c r="H64" s="86" t="s">
        <v>640</v>
      </c>
      <c r="I64" s="96" t="s">
        <v>698</v>
      </c>
      <c r="J64" s="86" t="s">
        <v>699</v>
      </c>
    </row>
    <row r="65" spans="1:10" ht="53.4" thickBot="1">
      <c r="A65" s="235"/>
      <c r="B65" s="213"/>
      <c r="C65" s="219"/>
      <c r="D65" s="10" t="s">
        <v>170</v>
      </c>
      <c r="E65" s="55" t="s">
        <v>171</v>
      </c>
      <c r="F65" s="84" t="s">
        <v>464</v>
      </c>
      <c r="G65" s="84" t="s">
        <v>700</v>
      </c>
      <c r="H65" s="84" t="s">
        <v>605</v>
      </c>
      <c r="I65" s="97" t="s">
        <v>701</v>
      </c>
      <c r="J65" s="84" t="s">
        <v>702</v>
      </c>
    </row>
    <row r="66" spans="1:10" ht="25.5" customHeight="1">
      <c r="A66" s="235"/>
      <c r="B66" s="211" t="s">
        <v>355</v>
      </c>
      <c r="C66" s="217" t="s">
        <v>172</v>
      </c>
      <c r="D66" s="11" t="s">
        <v>45</v>
      </c>
      <c r="E66" s="78" t="s">
        <v>173</v>
      </c>
      <c r="F66" s="86" t="s">
        <v>465</v>
      </c>
      <c r="G66" s="86" t="s">
        <v>703</v>
      </c>
      <c r="H66" s="94" t="s">
        <v>704</v>
      </c>
      <c r="I66" s="96" t="s">
        <v>705</v>
      </c>
      <c r="J66" s="86" t="s">
        <v>706</v>
      </c>
    </row>
    <row r="67" spans="1:10" ht="66">
      <c r="A67" s="235"/>
      <c r="B67" s="213"/>
      <c r="C67" s="218"/>
      <c r="D67" s="12" t="s">
        <v>46</v>
      </c>
      <c r="E67" s="71" t="s">
        <v>174</v>
      </c>
      <c r="F67" s="81" t="s">
        <v>466</v>
      </c>
      <c r="G67" s="81" t="s">
        <v>707</v>
      </c>
      <c r="H67" s="91" t="s">
        <v>708</v>
      </c>
      <c r="I67" s="92" t="s">
        <v>709</v>
      </c>
      <c r="J67" s="81" t="s">
        <v>710</v>
      </c>
    </row>
    <row r="68" spans="1:10" ht="409.6">
      <c r="A68" s="235"/>
      <c r="B68" s="213"/>
      <c r="C68" s="218"/>
      <c r="D68" s="12" t="s">
        <v>47</v>
      </c>
      <c r="E68" s="71" t="s">
        <v>175</v>
      </c>
      <c r="F68" s="81" t="s">
        <v>467</v>
      </c>
      <c r="G68" s="81" t="s">
        <v>711</v>
      </c>
      <c r="H68" s="91" t="s">
        <v>712</v>
      </c>
      <c r="I68" s="92" t="s">
        <v>713</v>
      </c>
      <c r="J68" s="81" t="s">
        <v>714</v>
      </c>
    </row>
    <row r="69" spans="1:10" ht="118.8">
      <c r="A69" s="235"/>
      <c r="B69" s="213"/>
      <c r="C69" s="218"/>
      <c r="D69" s="12" t="s">
        <v>48</v>
      </c>
      <c r="E69" s="71" t="s">
        <v>176</v>
      </c>
      <c r="F69" s="81" t="s">
        <v>468</v>
      </c>
      <c r="G69" s="81" t="s">
        <v>715</v>
      </c>
      <c r="H69" s="91" t="s">
        <v>716</v>
      </c>
      <c r="I69" s="92" t="s">
        <v>717</v>
      </c>
      <c r="J69" s="81" t="s">
        <v>718</v>
      </c>
    </row>
    <row r="70" spans="1:10" ht="79.8" thickBot="1">
      <c r="A70" s="235"/>
      <c r="B70" s="212"/>
      <c r="C70" s="219"/>
      <c r="D70" s="12" t="s">
        <v>58</v>
      </c>
      <c r="E70" s="74" t="s">
        <v>177</v>
      </c>
      <c r="F70" s="84" t="s">
        <v>469</v>
      </c>
      <c r="G70" s="93" t="s">
        <v>410</v>
      </c>
      <c r="H70" s="84" t="s">
        <v>719</v>
      </c>
      <c r="I70" s="97" t="s">
        <v>720</v>
      </c>
      <c r="J70" s="84" t="s">
        <v>721</v>
      </c>
    </row>
    <row r="71" spans="1:10" ht="25.5" customHeight="1">
      <c r="A71" s="228" t="s">
        <v>178</v>
      </c>
      <c r="B71" s="214" t="s">
        <v>356</v>
      </c>
      <c r="C71" s="217" t="s">
        <v>180</v>
      </c>
      <c r="D71" s="16" t="s">
        <v>179</v>
      </c>
      <c r="E71" s="78" t="s">
        <v>181</v>
      </c>
      <c r="F71" s="86" t="s">
        <v>470</v>
      </c>
      <c r="G71" s="86" t="s">
        <v>722</v>
      </c>
      <c r="H71" s="86" t="s">
        <v>723</v>
      </c>
      <c r="I71" s="96" t="s">
        <v>724</v>
      </c>
      <c r="J71" s="86" t="s">
        <v>725</v>
      </c>
    </row>
    <row r="72" spans="1:10" ht="105.6">
      <c r="A72" s="229"/>
      <c r="B72" s="215"/>
      <c r="C72" s="218"/>
      <c r="D72" s="15" t="s">
        <v>182</v>
      </c>
      <c r="E72" s="71" t="s">
        <v>183</v>
      </c>
      <c r="F72" s="81" t="s">
        <v>471</v>
      </c>
      <c r="G72" s="81" t="s">
        <v>726</v>
      </c>
      <c r="H72" s="81" t="s">
        <v>727</v>
      </c>
      <c r="I72" s="92" t="s">
        <v>728</v>
      </c>
      <c r="J72" s="81" t="s">
        <v>729</v>
      </c>
    </row>
    <row r="73" spans="1:10" ht="39.6">
      <c r="A73" s="229"/>
      <c r="B73" s="215"/>
      <c r="C73" s="218"/>
      <c r="D73" s="15" t="s">
        <v>184</v>
      </c>
      <c r="E73" s="71" t="s">
        <v>403</v>
      </c>
      <c r="F73" s="81" t="s">
        <v>472</v>
      </c>
      <c r="G73" s="81" t="s">
        <v>730</v>
      </c>
      <c r="H73" s="81" t="s">
        <v>731</v>
      </c>
      <c r="I73" s="92" t="s">
        <v>732</v>
      </c>
      <c r="J73" s="81" t="s">
        <v>733</v>
      </c>
    </row>
    <row r="74" spans="1:10" ht="39.6">
      <c r="A74" s="229"/>
      <c r="B74" s="215"/>
      <c r="C74" s="218"/>
      <c r="D74" s="15" t="s">
        <v>185</v>
      </c>
      <c r="E74" s="71" t="s">
        <v>186</v>
      </c>
      <c r="F74" s="81" t="s">
        <v>473</v>
      </c>
      <c r="G74" s="81" t="s">
        <v>734</v>
      </c>
      <c r="H74" s="81" t="s">
        <v>735</v>
      </c>
      <c r="I74" s="83" t="s">
        <v>410</v>
      </c>
      <c r="J74" s="81" t="s">
        <v>736</v>
      </c>
    </row>
    <row r="75" spans="1:10" ht="40.200000000000003" thickBot="1">
      <c r="A75" s="229"/>
      <c r="B75" s="216"/>
      <c r="C75" s="219"/>
      <c r="D75" s="10" t="s">
        <v>187</v>
      </c>
      <c r="E75" s="73" t="s">
        <v>188</v>
      </c>
      <c r="F75" s="84" t="s">
        <v>474</v>
      </c>
      <c r="G75" s="84" t="s">
        <v>737</v>
      </c>
      <c r="H75" s="84" t="s">
        <v>735</v>
      </c>
      <c r="I75" s="97" t="s">
        <v>738</v>
      </c>
      <c r="J75" s="84" t="s">
        <v>736</v>
      </c>
    </row>
    <row r="76" spans="1:10" ht="39.6">
      <c r="A76" s="229"/>
      <c r="B76" s="214" t="s">
        <v>357</v>
      </c>
      <c r="C76" s="217" t="s">
        <v>190</v>
      </c>
      <c r="D76" s="16" t="s">
        <v>189</v>
      </c>
      <c r="E76" s="78" t="s">
        <v>191</v>
      </c>
      <c r="F76" s="86" t="s">
        <v>475</v>
      </c>
      <c r="G76" s="86" t="s">
        <v>739</v>
      </c>
      <c r="H76" s="86" t="s">
        <v>740</v>
      </c>
      <c r="I76" s="96" t="s">
        <v>741</v>
      </c>
      <c r="J76" s="85" t="s">
        <v>410</v>
      </c>
    </row>
    <row r="77" spans="1:10" ht="39.6">
      <c r="A77" s="229"/>
      <c r="B77" s="215"/>
      <c r="C77" s="218"/>
      <c r="D77" s="15" t="s">
        <v>192</v>
      </c>
      <c r="E77" s="71" t="s">
        <v>193</v>
      </c>
      <c r="F77" s="81" t="s">
        <v>476</v>
      </c>
      <c r="G77" s="83" t="s">
        <v>410</v>
      </c>
      <c r="H77" s="81" t="s">
        <v>742</v>
      </c>
      <c r="I77" s="92" t="s">
        <v>743</v>
      </c>
      <c r="J77" s="81" t="s">
        <v>744</v>
      </c>
    </row>
    <row r="78" spans="1:10" ht="39.6">
      <c r="A78" s="229"/>
      <c r="B78" s="215"/>
      <c r="C78" s="218"/>
      <c r="D78" s="12" t="s">
        <v>194</v>
      </c>
      <c r="E78" s="71" t="s">
        <v>195</v>
      </c>
      <c r="F78" s="81" t="s">
        <v>477</v>
      </c>
      <c r="G78" s="81" t="s">
        <v>745</v>
      </c>
      <c r="H78" s="81" t="s">
        <v>727</v>
      </c>
      <c r="I78" s="92" t="s">
        <v>741</v>
      </c>
      <c r="J78" s="81" t="s">
        <v>746</v>
      </c>
    </row>
    <row r="79" spans="1:10" ht="52.8">
      <c r="A79" s="229"/>
      <c r="B79" s="215"/>
      <c r="C79" s="218"/>
      <c r="D79" s="18" t="s">
        <v>196</v>
      </c>
      <c r="E79" s="71" t="s">
        <v>197</v>
      </c>
      <c r="F79" s="81" t="s">
        <v>478</v>
      </c>
      <c r="G79" s="81" t="s">
        <v>747</v>
      </c>
      <c r="H79" s="81" t="s">
        <v>748</v>
      </c>
      <c r="I79" s="92" t="s">
        <v>749</v>
      </c>
      <c r="J79" s="81" t="s">
        <v>750</v>
      </c>
    </row>
    <row r="80" spans="1:10" ht="39.6">
      <c r="A80" s="229"/>
      <c r="B80" s="215"/>
      <c r="C80" s="218"/>
      <c r="D80" s="14" t="s">
        <v>198</v>
      </c>
      <c r="E80" s="71" t="s">
        <v>199</v>
      </c>
      <c r="F80" s="81" t="s">
        <v>479</v>
      </c>
      <c r="G80" s="81" t="s">
        <v>751</v>
      </c>
      <c r="H80" s="81" t="s">
        <v>748</v>
      </c>
      <c r="I80" s="92" t="s">
        <v>752</v>
      </c>
      <c r="J80" s="81" t="s">
        <v>753</v>
      </c>
    </row>
    <row r="81" spans="1:10" ht="39.6">
      <c r="A81" s="229"/>
      <c r="B81" s="215"/>
      <c r="C81" s="218"/>
      <c r="D81" s="15" t="s">
        <v>200</v>
      </c>
      <c r="E81" s="70" t="s">
        <v>201</v>
      </c>
      <c r="F81" s="81" t="s">
        <v>480</v>
      </c>
      <c r="G81" s="83" t="s">
        <v>410</v>
      </c>
      <c r="H81" s="81" t="s">
        <v>754</v>
      </c>
      <c r="I81" s="83" t="s">
        <v>410</v>
      </c>
      <c r="J81" s="81" t="s">
        <v>755</v>
      </c>
    </row>
    <row r="82" spans="1:10" ht="52.8">
      <c r="A82" s="229"/>
      <c r="B82" s="215"/>
      <c r="C82" s="218"/>
      <c r="D82" s="15" t="s">
        <v>202</v>
      </c>
      <c r="E82" s="75" t="s">
        <v>203</v>
      </c>
      <c r="F82" s="81" t="s">
        <v>481</v>
      </c>
      <c r="G82" s="81" t="s">
        <v>756</v>
      </c>
      <c r="H82" s="81" t="s">
        <v>757</v>
      </c>
      <c r="I82" s="83" t="s">
        <v>410</v>
      </c>
      <c r="J82" s="81" t="s">
        <v>758</v>
      </c>
    </row>
    <row r="83" spans="1:10" ht="40.200000000000003" thickBot="1">
      <c r="A83" s="229"/>
      <c r="B83" s="216"/>
      <c r="C83" s="219"/>
      <c r="D83" s="10" t="s">
        <v>204</v>
      </c>
      <c r="E83" s="73" t="s">
        <v>205</v>
      </c>
      <c r="F83" s="84" t="s">
        <v>482</v>
      </c>
      <c r="G83" s="84" t="s">
        <v>759</v>
      </c>
      <c r="H83" s="84" t="s">
        <v>760</v>
      </c>
      <c r="I83" s="97" t="s">
        <v>761</v>
      </c>
      <c r="J83" s="84" t="s">
        <v>569</v>
      </c>
    </row>
    <row r="84" spans="1:10" ht="25.5" customHeight="1">
      <c r="A84" s="229"/>
      <c r="B84" s="214" t="s">
        <v>358</v>
      </c>
      <c r="C84" s="217" t="s">
        <v>207</v>
      </c>
      <c r="D84" s="16" t="s">
        <v>206</v>
      </c>
      <c r="E84" s="78" t="s">
        <v>208</v>
      </c>
      <c r="F84" s="86" t="s">
        <v>483</v>
      </c>
      <c r="G84" s="86" t="s">
        <v>762</v>
      </c>
      <c r="H84" s="86" t="s">
        <v>763</v>
      </c>
      <c r="I84" s="96" t="s">
        <v>764</v>
      </c>
      <c r="J84" s="86" t="s">
        <v>630</v>
      </c>
    </row>
    <row r="85" spans="1:10" ht="52.8">
      <c r="A85" s="229"/>
      <c r="B85" s="215"/>
      <c r="C85" s="218"/>
      <c r="D85" s="12" t="s">
        <v>209</v>
      </c>
      <c r="E85" s="71" t="s">
        <v>210</v>
      </c>
      <c r="F85" s="81" t="s">
        <v>484</v>
      </c>
      <c r="G85" s="83" t="s">
        <v>410</v>
      </c>
      <c r="H85" s="81" t="s">
        <v>765</v>
      </c>
      <c r="I85" s="92" t="s">
        <v>766</v>
      </c>
      <c r="J85" s="81" t="s">
        <v>767</v>
      </c>
    </row>
    <row r="86" spans="1:10" ht="52.8">
      <c r="A86" s="229"/>
      <c r="B86" s="215"/>
      <c r="C86" s="218"/>
      <c r="D86" s="14" t="s">
        <v>211</v>
      </c>
      <c r="E86" s="71" t="s">
        <v>212</v>
      </c>
      <c r="F86" s="81" t="s">
        <v>485</v>
      </c>
      <c r="G86" s="83" t="s">
        <v>410</v>
      </c>
      <c r="H86" s="91" t="s">
        <v>768</v>
      </c>
      <c r="I86" s="92" t="s">
        <v>769</v>
      </c>
      <c r="J86" s="81" t="s">
        <v>770</v>
      </c>
    </row>
    <row r="87" spans="1:10" ht="52.8">
      <c r="A87" s="229"/>
      <c r="B87" s="215"/>
      <c r="C87" s="218"/>
      <c r="D87" s="12" t="s">
        <v>213</v>
      </c>
      <c r="E87" s="71" t="s">
        <v>214</v>
      </c>
      <c r="F87" s="81" t="s">
        <v>486</v>
      </c>
      <c r="G87" s="81" t="s">
        <v>548</v>
      </c>
      <c r="H87" s="81" t="s">
        <v>771</v>
      </c>
      <c r="I87" s="92" t="s">
        <v>772</v>
      </c>
      <c r="J87" s="81" t="s">
        <v>773</v>
      </c>
    </row>
    <row r="88" spans="1:10" ht="40.200000000000003" thickBot="1">
      <c r="A88" s="230"/>
      <c r="B88" s="216"/>
      <c r="C88" s="219"/>
      <c r="D88" s="13" t="s">
        <v>215</v>
      </c>
      <c r="E88" s="73" t="s">
        <v>216</v>
      </c>
      <c r="F88" s="84" t="s">
        <v>509</v>
      </c>
      <c r="G88" s="93" t="s">
        <v>410</v>
      </c>
      <c r="H88" s="84" t="s">
        <v>679</v>
      </c>
      <c r="I88" s="97" t="s">
        <v>774</v>
      </c>
      <c r="J88" s="84" t="s">
        <v>775</v>
      </c>
    </row>
    <row r="89" spans="1:10" ht="42.6" thickBot="1">
      <c r="A89" s="231" t="s">
        <v>2</v>
      </c>
      <c r="B89" s="29" t="s">
        <v>359</v>
      </c>
      <c r="C89" s="20" t="s">
        <v>218</v>
      </c>
      <c r="D89" s="19" t="s">
        <v>217</v>
      </c>
      <c r="E89" s="79" t="s">
        <v>219</v>
      </c>
      <c r="F89" s="87" t="s">
        <v>487</v>
      </c>
      <c r="G89" s="87" t="s">
        <v>548</v>
      </c>
      <c r="H89" s="98" t="s">
        <v>776</v>
      </c>
      <c r="I89" s="99" t="s">
        <v>777</v>
      </c>
      <c r="J89" s="87" t="s">
        <v>778</v>
      </c>
    </row>
    <row r="90" spans="1:10" ht="52.5" customHeight="1">
      <c r="A90" s="232"/>
      <c r="B90" s="215" t="s">
        <v>360</v>
      </c>
      <c r="C90" s="217" t="s">
        <v>221</v>
      </c>
      <c r="D90" s="16" t="s">
        <v>220</v>
      </c>
      <c r="E90" s="72" t="s">
        <v>222</v>
      </c>
      <c r="F90" s="86" t="s">
        <v>488</v>
      </c>
      <c r="G90" s="86" t="s">
        <v>548</v>
      </c>
      <c r="H90" s="86" t="s">
        <v>779</v>
      </c>
      <c r="I90" s="96" t="s">
        <v>780</v>
      </c>
      <c r="J90" s="86" t="s">
        <v>781</v>
      </c>
    </row>
    <row r="91" spans="1:10" ht="39.6">
      <c r="A91" s="232"/>
      <c r="B91" s="215"/>
      <c r="C91" s="218"/>
      <c r="D91" s="15" t="s">
        <v>223</v>
      </c>
      <c r="E91" s="75" t="s">
        <v>224</v>
      </c>
      <c r="F91" s="81" t="s">
        <v>489</v>
      </c>
      <c r="G91" s="81" t="s">
        <v>548</v>
      </c>
      <c r="H91" s="81" t="s">
        <v>782</v>
      </c>
      <c r="I91" s="92" t="s">
        <v>783</v>
      </c>
      <c r="J91" s="81" t="s">
        <v>784</v>
      </c>
    </row>
    <row r="92" spans="1:10" ht="52.8">
      <c r="A92" s="232"/>
      <c r="B92" s="215"/>
      <c r="C92" s="218"/>
      <c r="D92" s="15" t="s">
        <v>225</v>
      </c>
      <c r="E92" s="70" t="s">
        <v>226</v>
      </c>
      <c r="F92" s="81" t="s">
        <v>490</v>
      </c>
      <c r="G92" s="81" t="s">
        <v>548</v>
      </c>
      <c r="H92" s="91" t="s">
        <v>785</v>
      </c>
      <c r="I92" s="92" t="s">
        <v>786</v>
      </c>
      <c r="J92" s="81" t="s">
        <v>787</v>
      </c>
    </row>
    <row r="93" spans="1:10" ht="39.6">
      <c r="A93" s="232"/>
      <c r="B93" s="215"/>
      <c r="C93" s="218"/>
      <c r="D93" s="15" t="s">
        <v>227</v>
      </c>
      <c r="E93" s="75" t="s">
        <v>228</v>
      </c>
      <c r="F93" s="81" t="s">
        <v>491</v>
      </c>
      <c r="G93" s="81" t="s">
        <v>548</v>
      </c>
      <c r="H93" s="91" t="s">
        <v>785</v>
      </c>
      <c r="I93" s="92" t="s">
        <v>788</v>
      </c>
      <c r="J93" s="81" t="s">
        <v>789</v>
      </c>
    </row>
    <row r="94" spans="1:10" ht="40.200000000000003" thickBot="1">
      <c r="A94" s="232"/>
      <c r="B94" s="216"/>
      <c r="C94" s="219"/>
      <c r="D94" s="10" t="s">
        <v>229</v>
      </c>
      <c r="E94" s="73" t="s">
        <v>230</v>
      </c>
      <c r="F94" s="84" t="s">
        <v>492</v>
      </c>
      <c r="G94" s="84" t="s">
        <v>548</v>
      </c>
      <c r="H94" s="84" t="s">
        <v>790</v>
      </c>
      <c r="I94" s="93" t="s">
        <v>410</v>
      </c>
      <c r="J94" s="84" t="s">
        <v>563</v>
      </c>
    </row>
    <row r="95" spans="1:10" ht="66">
      <c r="A95" s="232"/>
      <c r="B95" s="215" t="s">
        <v>361</v>
      </c>
      <c r="C95" s="217" t="s">
        <v>232</v>
      </c>
      <c r="D95" s="16" t="s">
        <v>231</v>
      </c>
      <c r="E95" s="78" t="s">
        <v>233</v>
      </c>
      <c r="F95" s="86" t="s">
        <v>493</v>
      </c>
      <c r="G95" s="86" t="s">
        <v>791</v>
      </c>
      <c r="H95" s="94" t="s">
        <v>792</v>
      </c>
      <c r="I95" s="96" t="s">
        <v>793</v>
      </c>
      <c r="J95" s="86" t="s">
        <v>794</v>
      </c>
    </row>
    <row r="96" spans="1:10" ht="39.6">
      <c r="A96" s="232"/>
      <c r="B96" s="215"/>
      <c r="C96" s="218"/>
      <c r="D96" s="12" t="s">
        <v>234</v>
      </c>
      <c r="E96" s="71" t="s">
        <v>235</v>
      </c>
      <c r="F96" s="81" t="s">
        <v>494</v>
      </c>
      <c r="G96" s="83" t="s">
        <v>410</v>
      </c>
      <c r="H96" s="91" t="s">
        <v>795</v>
      </c>
      <c r="I96" s="92" t="s">
        <v>796</v>
      </c>
      <c r="J96" s="81" t="s">
        <v>797</v>
      </c>
    </row>
    <row r="97" spans="1:10" ht="66">
      <c r="A97" s="232"/>
      <c r="B97" s="215"/>
      <c r="C97" s="218"/>
      <c r="D97" s="12" t="s">
        <v>236</v>
      </c>
      <c r="E97" s="71" t="s">
        <v>237</v>
      </c>
      <c r="F97" s="81" t="s">
        <v>495</v>
      </c>
      <c r="G97" s="83" t="s">
        <v>410</v>
      </c>
      <c r="H97" s="91" t="s">
        <v>798</v>
      </c>
      <c r="I97" s="92" t="s">
        <v>799</v>
      </c>
      <c r="J97" s="81" t="s">
        <v>800</v>
      </c>
    </row>
    <row r="98" spans="1:10" ht="39.6">
      <c r="A98" s="232"/>
      <c r="B98" s="215"/>
      <c r="C98" s="218"/>
      <c r="D98" s="12" t="s">
        <v>238</v>
      </c>
      <c r="E98" s="71" t="s">
        <v>407</v>
      </c>
      <c r="F98" s="81" t="s">
        <v>496</v>
      </c>
      <c r="G98" s="81" t="s">
        <v>548</v>
      </c>
      <c r="H98" s="81" t="s">
        <v>795</v>
      </c>
      <c r="I98" s="92" t="s">
        <v>801</v>
      </c>
      <c r="J98" s="81" t="s">
        <v>802</v>
      </c>
    </row>
    <row r="99" spans="1:10" ht="40.200000000000003" thickBot="1">
      <c r="A99" s="232"/>
      <c r="B99" s="216"/>
      <c r="C99" s="219"/>
      <c r="D99" s="13" t="s">
        <v>239</v>
      </c>
      <c r="E99" s="73" t="s">
        <v>240</v>
      </c>
      <c r="F99" s="84" t="s">
        <v>497</v>
      </c>
      <c r="G99" s="84" t="s">
        <v>803</v>
      </c>
      <c r="H99" s="84" t="s">
        <v>804</v>
      </c>
      <c r="I99" s="93" t="s">
        <v>410</v>
      </c>
      <c r="J99" s="93" t="s">
        <v>410</v>
      </c>
    </row>
    <row r="100" spans="1:10" ht="15" customHeight="1">
      <c r="A100" s="232"/>
      <c r="B100" s="215" t="s">
        <v>362</v>
      </c>
      <c r="C100" s="217" t="s">
        <v>242</v>
      </c>
      <c r="D100" s="16" t="s">
        <v>241</v>
      </c>
      <c r="E100" s="78" t="s">
        <v>243</v>
      </c>
      <c r="F100" s="86" t="s">
        <v>498</v>
      </c>
      <c r="G100" s="86" t="s">
        <v>548</v>
      </c>
      <c r="H100" s="86" t="s">
        <v>575</v>
      </c>
      <c r="I100" s="96" t="s">
        <v>805</v>
      </c>
      <c r="J100" s="86" t="s">
        <v>806</v>
      </c>
    </row>
    <row r="101" spans="1:10" ht="39.6">
      <c r="A101" s="232"/>
      <c r="B101" s="215"/>
      <c r="C101" s="218"/>
      <c r="D101" s="12" t="s">
        <v>244</v>
      </c>
      <c r="E101" s="70" t="s">
        <v>245</v>
      </c>
      <c r="F101" s="81" t="s">
        <v>498</v>
      </c>
      <c r="G101" s="81" t="s">
        <v>803</v>
      </c>
      <c r="H101" s="81" t="s">
        <v>575</v>
      </c>
      <c r="I101" s="92" t="s">
        <v>807</v>
      </c>
      <c r="J101" s="81" t="s">
        <v>806</v>
      </c>
    </row>
    <row r="102" spans="1:10" ht="40.200000000000003" thickBot="1">
      <c r="A102" s="232"/>
      <c r="B102" s="215"/>
      <c r="C102" s="219"/>
      <c r="D102" s="13" t="s">
        <v>246</v>
      </c>
      <c r="E102" s="55" t="s">
        <v>247</v>
      </c>
      <c r="F102" s="84" t="s">
        <v>499</v>
      </c>
      <c r="G102" s="84" t="s">
        <v>557</v>
      </c>
      <c r="H102" s="84" t="s">
        <v>575</v>
      </c>
      <c r="I102" s="93" t="s">
        <v>410</v>
      </c>
      <c r="J102" s="84" t="s">
        <v>569</v>
      </c>
    </row>
    <row r="103" spans="1:10" ht="52.8">
      <c r="A103" s="232"/>
      <c r="B103" s="214" t="s">
        <v>363</v>
      </c>
      <c r="C103" s="217" t="s">
        <v>248</v>
      </c>
      <c r="D103" s="16" t="s">
        <v>52</v>
      </c>
      <c r="E103" s="78" t="s">
        <v>249</v>
      </c>
      <c r="F103" s="86" t="s">
        <v>491</v>
      </c>
      <c r="G103" s="85" t="s">
        <v>410</v>
      </c>
      <c r="H103" s="94" t="s">
        <v>808</v>
      </c>
      <c r="I103" s="96" t="s">
        <v>809</v>
      </c>
      <c r="J103" s="86" t="s">
        <v>810</v>
      </c>
    </row>
    <row r="104" spans="1:10" ht="23.25" customHeight="1" thickBot="1">
      <c r="A104" s="233"/>
      <c r="B104" s="216"/>
      <c r="C104" s="219"/>
      <c r="D104" s="10" t="s">
        <v>53</v>
      </c>
      <c r="E104" s="73" t="s">
        <v>250</v>
      </c>
      <c r="F104" s="84" t="s">
        <v>491</v>
      </c>
      <c r="G104" s="93" t="s">
        <v>410</v>
      </c>
      <c r="H104" s="84" t="s">
        <v>811</v>
      </c>
      <c r="I104" s="93" t="s">
        <v>410</v>
      </c>
      <c r="J104" s="84" t="s">
        <v>810</v>
      </c>
    </row>
    <row r="105" spans="1:10" ht="53.4" thickBot="1">
      <c r="A105" s="220" t="s">
        <v>3</v>
      </c>
      <c r="B105" s="103" t="s">
        <v>364</v>
      </c>
      <c r="C105" s="22" t="s">
        <v>252</v>
      </c>
      <c r="D105" s="21" t="s">
        <v>251</v>
      </c>
      <c r="E105" s="80" t="s">
        <v>404</v>
      </c>
      <c r="F105" s="87" t="s">
        <v>500</v>
      </c>
      <c r="G105" s="87" t="s">
        <v>671</v>
      </c>
      <c r="H105" s="98" t="s">
        <v>812</v>
      </c>
      <c r="I105" s="100" t="s">
        <v>410</v>
      </c>
      <c r="J105" s="87" t="s">
        <v>778</v>
      </c>
    </row>
    <row r="106" spans="1:10" ht="52.8">
      <c r="A106" s="221"/>
      <c r="B106" s="211" t="s">
        <v>365</v>
      </c>
      <c r="C106" s="217" t="s">
        <v>254</v>
      </c>
      <c r="D106" s="16" t="s">
        <v>253</v>
      </c>
      <c r="E106" s="78" t="s">
        <v>255</v>
      </c>
      <c r="F106" s="86" t="s">
        <v>491</v>
      </c>
      <c r="G106" s="85" t="s">
        <v>410</v>
      </c>
      <c r="H106" s="94" t="s">
        <v>813</v>
      </c>
      <c r="I106" s="94" t="s">
        <v>774</v>
      </c>
      <c r="J106" s="86" t="s">
        <v>810</v>
      </c>
    </row>
    <row r="107" spans="1:10" ht="22.5" customHeight="1" thickBot="1">
      <c r="A107" s="221"/>
      <c r="B107" s="212"/>
      <c r="C107" s="219"/>
      <c r="D107" s="10" t="s">
        <v>256</v>
      </c>
      <c r="E107" s="73" t="s">
        <v>257</v>
      </c>
      <c r="F107" s="84" t="s">
        <v>491</v>
      </c>
      <c r="G107" s="93" t="s">
        <v>410</v>
      </c>
      <c r="H107" s="95" t="s">
        <v>814</v>
      </c>
      <c r="I107" s="93" t="s">
        <v>410</v>
      </c>
      <c r="J107" s="84" t="s">
        <v>810</v>
      </c>
    </row>
    <row r="108" spans="1:10" ht="39.6">
      <c r="A108" s="221"/>
      <c r="B108" s="213" t="s">
        <v>366</v>
      </c>
      <c r="C108" s="217" t="s">
        <v>258</v>
      </c>
      <c r="D108" s="16" t="s">
        <v>49</v>
      </c>
      <c r="E108" s="72" t="s">
        <v>405</v>
      </c>
      <c r="F108" s="85" t="s">
        <v>410</v>
      </c>
      <c r="G108" s="85" t="s">
        <v>410</v>
      </c>
      <c r="H108" s="86" t="s">
        <v>815</v>
      </c>
      <c r="I108" s="85" t="s">
        <v>410</v>
      </c>
      <c r="J108" s="86" t="s">
        <v>816</v>
      </c>
    </row>
    <row r="109" spans="1:10" ht="39.6">
      <c r="A109" s="221"/>
      <c r="B109" s="213"/>
      <c r="C109" s="218"/>
      <c r="D109" s="12" t="s">
        <v>50</v>
      </c>
      <c r="E109" s="75" t="s">
        <v>406</v>
      </c>
      <c r="F109" s="83" t="s">
        <v>410</v>
      </c>
      <c r="G109" s="83" t="s">
        <v>410</v>
      </c>
      <c r="H109" s="91" t="s">
        <v>817</v>
      </c>
      <c r="I109" s="83" t="s">
        <v>410</v>
      </c>
      <c r="J109" s="81" t="s">
        <v>789</v>
      </c>
    </row>
    <row r="110" spans="1:10" ht="40.200000000000003" thickBot="1">
      <c r="A110" s="222"/>
      <c r="B110" s="212"/>
      <c r="C110" s="219"/>
      <c r="D110" s="13" t="s">
        <v>51</v>
      </c>
      <c r="E110" s="73" t="s">
        <v>259</v>
      </c>
      <c r="F110" s="84" t="s">
        <v>501</v>
      </c>
      <c r="G110" s="93" t="s">
        <v>410</v>
      </c>
      <c r="H110" s="95" t="s">
        <v>575</v>
      </c>
      <c r="I110" s="93" t="s">
        <v>410</v>
      </c>
      <c r="J110" s="84" t="s">
        <v>789</v>
      </c>
    </row>
    <row r="111" spans="1:10" ht="18">
      <c r="E111" s="23"/>
    </row>
  </sheetData>
  <sheetProtection selectLockedCells="1" sort="0" autoFilter="0"/>
  <autoFilter ref="A2:J110"/>
  <mergeCells count="48">
    <mergeCell ref="A3:A31"/>
    <mergeCell ref="C3:C8"/>
    <mergeCell ref="C9:C13"/>
    <mergeCell ref="C14:C17"/>
    <mergeCell ref="C18:C23"/>
    <mergeCell ref="C24:C26"/>
    <mergeCell ref="C27:C31"/>
    <mergeCell ref="A32:A70"/>
    <mergeCell ref="C32:C38"/>
    <mergeCell ref="C39:C43"/>
    <mergeCell ref="C44:C51"/>
    <mergeCell ref="C52:C63"/>
    <mergeCell ref="C64:C65"/>
    <mergeCell ref="C66:C70"/>
    <mergeCell ref="B32:B38"/>
    <mergeCell ref="B39:B43"/>
    <mergeCell ref="B44:B51"/>
    <mergeCell ref="B52:B63"/>
    <mergeCell ref="A105:A110"/>
    <mergeCell ref="C106:C107"/>
    <mergeCell ref="C108:C110"/>
    <mergeCell ref="B3:B8"/>
    <mergeCell ref="B9:B13"/>
    <mergeCell ref="B14:B17"/>
    <mergeCell ref="B18:B23"/>
    <mergeCell ref="B24:B26"/>
    <mergeCell ref="B27:B31"/>
    <mergeCell ref="A71:A88"/>
    <mergeCell ref="C71:C75"/>
    <mergeCell ref="C76:C83"/>
    <mergeCell ref="C84:C88"/>
    <mergeCell ref="A89:A104"/>
    <mergeCell ref="C90:C94"/>
    <mergeCell ref="C95:C99"/>
    <mergeCell ref="F1:J1"/>
    <mergeCell ref="B106:B107"/>
    <mergeCell ref="B108:B110"/>
    <mergeCell ref="B64:B65"/>
    <mergeCell ref="B66:B70"/>
    <mergeCell ref="B84:B88"/>
    <mergeCell ref="B90:B94"/>
    <mergeCell ref="B95:B99"/>
    <mergeCell ref="B100:B102"/>
    <mergeCell ref="C100:C102"/>
    <mergeCell ref="C103:C104"/>
    <mergeCell ref="B71:B75"/>
    <mergeCell ref="B76:B83"/>
    <mergeCell ref="B103:B104"/>
  </mergeCells>
  <phoneticPr fontId="33" type="noConversion"/>
  <pageMargins left="0.25" right="0.1" top="0.25" bottom="0.25" header="0.3" footer="0.3"/>
  <pageSetup paperSize="17"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zoomScaleNormal="100" workbookViewId="0">
      <selection activeCell="B17" sqref="B17"/>
    </sheetView>
  </sheetViews>
  <sheetFormatPr defaultRowHeight="14.4"/>
  <cols>
    <col min="1" max="1" width="21.44140625" style="3" bestFit="1" customWidth="1"/>
    <col min="2" max="2" width="119.6640625" style="6" customWidth="1"/>
    <col min="3" max="3" width="62" customWidth="1"/>
  </cols>
  <sheetData>
    <row r="1" spans="1:3">
      <c r="A1" s="133" t="s">
        <v>76</v>
      </c>
      <c r="B1" s="134" t="s">
        <v>838</v>
      </c>
      <c r="C1" s="134" t="s">
        <v>827</v>
      </c>
    </row>
    <row r="2" spans="1:3">
      <c r="A2" s="135">
        <v>1</v>
      </c>
      <c r="B2" s="7" t="s">
        <v>368</v>
      </c>
      <c r="C2" s="135" t="s">
        <v>397</v>
      </c>
    </row>
    <row r="3" spans="1:3">
      <c r="A3" s="135">
        <v>2</v>
      </c>
      <c r="B3" s="7" t="s">
        <v>369</v>
      </c>
      <c r="C3" s="135" t="s">
        <v>398</v>
      </c>
    </row>
    <row r="4" spans="1:3" s="3" customFormat="1">
      <c r="A4" s="135">
        <v>3</v>
      </c>
      <c r="B4" s="7" t="s">
        <v>370</v>
      </c>
      <c r="C4" s="135" t="s">
        <v>399</v>
      </c>
    </row>
    <row r="5" spans="1:3">
      <c r="A5" s="135">
        <v>4</v>
      </c>
      <c r="B5" s="7" t="s">
        <v>371</v>
      </c>
      <c r="C5" s="148" t="s">
        <v>400</v>
      </c>
    </row>
    <row r="6" spans="1:3">
      <c r="A6" s="164"/>
      <c r="B6" s="165" t="s">
        <v>834</v>
      </c>
      <c r="C6" s="136"/>
    </row>
    <row r="7" spans="1:3">
      <c r="A7" s="136"/>
      <c r="B7" s="137"/>
      <c r="C7" s="136"/>
    </row>
    <row r="8" spans="1:3" s="3" customFormat="1">
      <c r="A8" s="143" t="s">
        <v>408</v>
      </c>
      <c r="B8" s="144" t="s">
        <v>409</v>
      </c>
      <c r="C8" s="136"/>
    </row>
    <row r="9" spans="1:3" s="3" customFormat="1" ht="15.6">
      <c r="A9" s="168" t="s">
        <v>830</v>
      </c>
      <c r="B9" s="169" t="s">
        <v>839</v>
      </c>
      <c r="C9" s="136"/>
    </row>
    <row r="10" spans="1:3" s="3" customFormat="1" ht="15.6">
      <c r="A10" s="170" t="s">
        <v>831</v>
      </c>
      <c r="B10" s="171" t="s">
        <v>843</v>
      </c>
      <c r="C10" s="136"/>
    </row>
    <row r="11" spans="1:3" s="3" customFormat="1" ht="15.6">
      <c r="A11" s="170"/>
      <c r="B11" s="171"/>
      <c r="C11" s="136"/>
    </row>
    <row r="12" spans="1:3" s="3" customFormat="1" ht="15.6">
      <c r="A12" s="170"/>
      <c r="B12" s="171"/>
      <c r="C12" s="136"/>
    </row>
    <row r="13" spans="1:3" s="3" customFormat="1" ht="15.6">
      <c r="A13" s="170"/>
      <c r="B13" s="171"/>
      <c r="C13" s="136"/>
    </row>
    <row r="14" spans="1:3" s="3" customFormat="1" ht="28.8">
      <c r="A14" s="166" t="s">
        <v>835</v>
      </c>
      <c r="B14" s="167" t="s">
        <v>836</v>
      </c>
      <c r="C14" s="136"/>
    </row>
    <row r="15" spans="1:3" s="3" customFormat="1">
      <c r="A15" s="136"/>
      <c r="B15" s="137"/>
      <c r="C15" s="136"/>
    </row>
    <row r="16" spans="1:3" ht="43.2">
      <c r="A16" s="138" t="s">
        <v>64</v>
      </c>
      <c r="B16" s="134" t="s">
        <v>65</v>
      </c>
      <c r="C16" s="134" t="s">
        <v>837</v>
      </c>
    </row>
    <row r="17" spans="1:3" ht="198" customHeight="1">
      <c r="A17" s="139" t="s">
        <v>66</v>
      </c>
      <c r="B17" s="172" t="s">
        <v>75</v>
      </c>
      <c r="C17" s="168"/>
    </row>
    <row r="18" spans="1:3" ht="213.75" customHeight="1">
      <c r="A18" s="140" t="s">
        <v>67</v>
      </c>
      <c r="B18" s="173" t="s">
        <v>68</v>
      </c>
      <c r="C18" s="168"/>
    </row>
    <row r="19" spans="1:3" ht="230.4">
      <c r="A19" s="141" t="s">
        <v>69</v>
      </c>
      <c r="B19" s="142" t="s">
        <v>826</v>
      </c>
      <c r="C19" s="168"/>
    </row>
    <row r="20" spans="1:3" ht="305.25" customHeight="1">
      <c r="A20" s="140" t="s">
        <v>70</v>
      </c>
      <c r="B20" s="173" t="s">
        <v>825</v>
      </c>
      <c r="C20" s="168"/>
    </row>
    <row r="21" spans="1:3">
      <c r="A21" s="136"/>
      <c r="B21" s="137"/>
      <c r="C21" s="136"/>
    </row>
    <row r="22" spans="1:3">
      <c r="A22" s="136"/>
      <c r="B22" s="137"/>
      <c r="C22" s="136"/>
    </row>
    <row r="23" spans="1:3">
      <c r="C23" s="136"/>
    </row>
    <row r="24" spans="1:3">
      <c r="C24" s="136"/>
    </row>
    <row r="25" spans="1:3">
      <c r="C25" s="136"/>
    </row>
    <row r="26" spans="1:3">
      <c r="C26" s="136"/>
    </row>
  </sheetData>
  <sheetProtection selectLockedCells="1"/>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5"/>
  <sheetViews>
    <sheetView zoomScaleNormal="100" workbookViewId="0">
      <selection activeCell="A3" sqref="A3"/>
    </sheetView>
  </sheetViews>
  <sheetFormatPr defaultRowHeight="14.4"/>
  <cols>
    <col min="1" max="1" width="16.6640625" bestFit="1" customWidth="1"/>
    <col min="2" max="2" width="3.44140625" customWidth="1"/>
    <col min="3" max="3" width="18.5546875" style="3" bestFit="1" customWidth="1"/>
    <col min="4" max="4" width="52.6640625" bestFit="1" customWidth="1"/>
    <col min="5" max="5" width="87.88671875" bestFit="1" customWidth="1"/>
    <col min="6" max="6" width="61.44140625" bestFit="1" customWidth="1"/>
    <col min="7" max="7" width="158.6640625" bestFit="1" customWidth="1"/>
    <col min="8" max="8" width="60.33203125" bestFit="1" customWidth="1"/>
    <col min="9" max="9" width="95.33203125" bestFit="1" customWidth="1"/>
    <col min="10" max="10" width="50" bestFit="1" customWidth="1"/>
    <col min="11" max="11" width="32.33203125" bestFit="1" customWidth="1"/>
    <col min="12" max="12" width="48.44140625" bestFit="1" customWidth="1"/>
    <col min="13" max="13" width="70" bestFit="1" customWidth="1"/>
    <col min="14" max="14" width="94.6640625" bestFit="1" customWidth="1"/>
    <col min="15" max="15" width="57.5546875" bestFit="1" customWidth="1"/>
    <col min="16" max="16" width="49.109375" bestFit="1" customWidth="1"/>
    <col min="17" max="17" width="47.5546875" bestFit="1" customWidth="1"/>
    <col min="18" max="18" width="200.44140625" bestFit="1" customWidth="1"/>
    <col min="19" max="19" width="64.44140625" bestFit="1" customWidth="1"/>
    <col min="20" max="20" width="128.88671875" bestFit="1" customWidth="1"/>
    <col min="21" max="21" width="75.88671875" bestFit="1" customWidth="1"/>
    <col min="22" max="22" width="90.33203125" bestFit="1" customWidth="1"/>
    <col min="23" max="23" width="134.33203125" bestFit="1" customWidth="1"/>
    <col min="24" max="24" width="34" bestFit="1" customWidth="1"/>
    <col min="25" max="25" width="23" bestFit="1" customWidth="1"/>
    <col min="26" max="26" width="25.33203125" bestFit="1" customWidth="1"/>
    <col min="27" max="27" width="75.5546875" bestFit="1" customWidth="1"/>
    <col min="28" max="28" width="66.109375" bestFit="1" customWidth="1"/>
    <col min="29" max="29" width="55.6640625" bestFit="1" customWidth="1"/>
    <col min="30" max="30" width="44.109375" bestFit="1" customWidth="1"/>
    <col min="31" max="31" width="28.88671875" bestFit="1" customWidth="1"/>
    <col min="32" max="32" width="46.33203125" bestFit="1" customWidth="1"/>
    <col min="33" max="33" width="42.5546875" bestFit="1" customWidth="1"/>
    <col min="34" max="34" width="41.33203125" bestFit="1" customWidth="1"/>
    <col min="35" max="35" width="79.6640625" bestFit="1" customWidth="1"/>
    <col min="36" max="36" width="23" bestFit="1" customWidth="1"/>
    <col min="37" max="37" width="112.109375" bestFit="1" customWidth="1"/>
    <col min="38" max="38" width="70.109375" bestFit="1" customWidth="1"/>
    <col min="39" max="39" width="29.109375" bestFit="1" customWidth="1"/>
    <col min="40" max="40" width="37.5546875" bestFit="1" customWidth="1"/>
    <col min="41" max="41" width="22.109375" bestFit="1" customWidth="1"/>
    <col min="42" max="42" width="21.88671875" bestFit="1" customWidth="1"/>
    <col min="43" max="43" width="53.5546875" bestFit="1" customWidth="1"/>
    <col min="44" max="44" width="48.88671875" bestFit="1" customWidth="1"/>
    <col min="45" max="45" width="61.5546875" bestFit="1" customWidth="1"/>
    <col min="46" max="46" width="118" bestFit="1" customWidth="1"/>
    <col min="47" max="47" width="25" bestFit="1" customWidth="1"/>
    <col min="48" max="48" width="82" bestFit="1" customWidth="1"/>
    <col min="49" max="49" width="78.5546875" bestFit="1" customWidth="1"/>
    <col min="50" max="50" width="72.88671875" bestFit="1" customWidth="1"/>
    <col min="51" max="51" width="50.109375" bestFit="1" customWidth="1"/>
    <col min="52" max="52" width="53.6640625" bestFit="1" customWidth="1"/>
    <col min="53" max="53" width="69.88671875" bestFit="1" customWidth="1"/>
    <col min="54" max="54" width="66.109375" bestFit="1" customWidth="1"/>
    <col min="55" max="55" width="72.88671875" bestFit="1" customWidth="1"/>
    <col min="56" max="56" width="46.88671875" bestFit="1" customWidth="1"/>
    <col min="57" max="57" width="73.6640625" bestFit="1" customWidth="1"/>
    <col min="58" max="58" width="63.5546875" bestFit="1" customWidth="1"/>
    <col min="59" max="59" width="93.33203125" bestFit="1" customWidth="1"/>
    <col min="60" max="60" width="52.5546875" bestFit="1" customWidth="1"/>
    <col min="61" max="61" width="89.33203125" bestFit="1" customWidth="1"/>
    <col min="62" max="62" width="48.44140625" bestFit="1" customWidth="1"/>
    <col min="63" max="63" width="187.44140625" bestFit="1" customWidth="1"/>
    <col min="64" max="64" width="32.44140625" bestFit="1" customWidth="1"/>
    <col min="65" max="65" width="44.109375" bestFit="1" customWidth="1"/>
    <col min="66" max="66" width="93.44140625" bestFit="1" customWidth="1"/>
    <col min="67" max="67" width="40.33203125" bestFit="1" customWidth="1"/>
    <col min="68" max="68" width="30.109375" bestFit="1" customWidth="1"/>
    <col min="69" max="69" width="24.88671875" bestFit="1" customWidth="1"/>
    <col min="70" max="70" width="118.33203125" bestFit="1" customWidth="1"/>
    <col min="71" max="71" width="65.5546875" bestFit="1" customWidth="1"/>
    <col min="72" max="72" width="151.109375" bestFit="1" customWidth="1"/>
    <col min="73" max="73" width="118.6640625" bestFit="1" customWidth="1"/>
    <col min="74" max="74" width="91.109375" bestFit="1" customWidth="1"/>
    <col min="75" max="75" width="36.88671875" bestFit="1" customWidth="1"/>
    <col min="76" max="76" width="47" bestFit="1" customWidth="1"/>
    <col min="77" max="77" width="136.109375" bestFit="1" customWidth="1"/>
    <col min="78" max="78" width="40.6640625" bestFit="1" customWidth="1"/>
    <col min="79" max="79" width="30.5546875" bestFit="1" customWidth="1"/>
    <col min="80" max="80" width="92.44140625" bestFit="1" customWidth="1"/>
    <col min="81" max="81" width="41" bestFit="1" customWidth="1"/>
    <col min="82" max="82" width="74.5546875" bestFit="1" customWidth="1"/>
    <col min="83" max="83" width="54.5546875" bestFit="1" customWidth="1"/>
    <col min="84" max="84" width="70" bestFit="1" customWidth="1"/>
    <col min="85" max="85" width="161.44140625" bestFit="1" customWidth="1"/>
    <col min="86" max="86" width="156" bestFit="1" customWidth="1"/>
    <col min="87" max="87" width="37.5546875" bestFit="1" customWidth="1"/>
    <col min="88" max="88" width="61.33203125" bestFit="1" customWidth="1"/>
    <col min="89" max="89" width="94.88671875" bestFit="1" customWidth="1"/>
    <col min="90" max="90" width="68.5546875" bestFit="1" customWidth="1"/>
    <col min="91" max="91" width="73.44140625" bestFit="1" customWidth="1"/>
    <col min="92" max="92" width="102" bestFit="1" customWidth="1"/>
    <col min="93" max="93" width="90.33203125" bestFit="1" customWidth="1"/>
    <col min="94" max="94" width="62" bestFit="1" customWidth="1"/>
    <col min="95" max="95" width="69.5546875" bestFit="1" customWidth="1"/>
    <col min="96" max="96" width="35.6640625" bestFit="1" customWidth="1"/>
    <col min="97" max="97" width="186.109375" bestFit="1" customWidth="1"/>
    <col min="98" max="98" width="31.6640625" bestFit="1" customWidth="1"/>
    <col min="99" max="99" width="11.33203125" bestFit="1" customWidth="1"/>
  </cols>
  <sheetData>
    <row r="1" spans="1:3">
      <c r="A1" s="2" t="s">
        <v>384</v>
      </c>
      <c r="B1" s="3"/>
      <c r="C1" s="2" t="s">
        <v>396</v>
      </c>
    </row>
    <row r="2" spans="1:3">
      <c r="A2" s="2"/>
      <c r="B2" s="3"/>
      <c r="C2" s="2"/>
    </row>
    <row r="3" spans="1:3">
      <c r="A3" s="145" t="s">
        <v>375</v>
      </c>
      <c r="B3" s="146"/>
      <c r="C3" s="145" t="s">
        <v>375</v>
      </c>
    </row>
    <row r="4" spans="1:3">
      <c r="A4" s="41" t="s">
        <v>59</v>
      </c>
      <c r="B4" s="3"/>
      <c r="C4" s="41" t="s">
        <v>182</v>
      </c>
    </row>
    <row r="5" spans="1:3">
      <c r="A5" s="42" t="s">
        <v>4</v>
      </c>
      <c r="B5" s="3"/>
      <c r="C5" s="42" t="s">
        <v>267</v>
      </c>
    </row>
    <row r="6" spans="1:3">
      <c r="A6" s="42" t="s">
        <v>5</v>
      </c>
      <c r="B6" s="3"/>
      <c r="C6" s="42" t="s">
        <v>275</v>
      </c>
    </row>
    <row r="7" spans="1:3">
      <c r="A7" s="42" t="s">
        <v>6</v>
      </c>
      <c r="B7" s="3"/>
      <c r="C7" s="42" t="s">
        <v>283</v>
      </c>
    </row>
    <row r="8" spans="1:3">
      <c r="A8" s="42" t="s">
        <v>7</v>
      </c>
      <c r="B8" s="3"/>
      <c r="C8" s="42" t="s">
        <v>285</v>
      </c>
    </row>
    <row r="9" spans="1:3">
      <c r="A9" s="42" t="s">
        <v>8</v>
      </c>
      <c r="B9" s="3"/>
      <c r="C9" s="42" t="s">
        <v>286</v>
      </c>
    </row>
    <row r="10" spans="1:3">
      <c r="A10" s="42" t="s">
        <v>13</v>
      </c>
      <c r="B10" s="3"/>
      <c r="C10" s="41" t="s">
        <v>184</v>
      </c>
    </row>
    <row r="11" spans="1:3">
      <c r="A11" s="42" t="s">
        <v>18</v>
      </c>
      <c r="B11" s="3"/>
      <c r="C11" s="42" t="s">
        <v>283</v>
      </c>
    </row>
    <row r="12" spans="1:3">
      <c r="A12" s="41" t="s">
        <v>60</v>
      </c>
      <c r="B12" s="3"/>
      <c r="C12" s="41" t="s">
        <v>185</v>
      </c>
    </row>
    <row r="13" spans="1:3">
      <c r="A13" s="42" t="s">
        <v>4</v>
      </c>
      <c r="B13" s="3"/>
      <c r="C13" s="42" t="s">
        <v>267</v>
      </c>
    </row>
    <row r="14" spans="1:3">
      <c r="A14" s="42" t="s">
        <v>5</v>
      </c>
      <c r="B14" s="3"/>
      <c r="C14" s="42" t="s">
        <v>285</v>
      </c>
    </row>
    <row r="15" spans="1:3">
      <c r="A15" s="42" t="s">
        <v>7</v>
      </c>
      <c r="B15" s="3"/>
      <c r="C15" s="41" t="s">
        <v>187</v>
      </c>
    </row>
    <row r="16" spans="1:3">
      <c r="A16" s="42" t="s">
        <v>13</v>
      </c>
      <c r="B16" s="3"/>
      <c r="C16" s="42" t="s">
        <v>283</v>
      </c>
    </row>
    <row r="17" spans="1:3">
      <c r="A17" s="42" t="s">
        <v>18</v>
      </c>
      <c r="B17" s="3"/>
      <c r="C17" s="42" t="s">
        <v>284</v>
      </c>
    </row>
    <row r="18" spans="1:3">
      <c r="A18" s="41" t="s">
        <v>266</v>
      </c>
      <c r="B18" s="3"/>
      <c r="C18" s="42" t="s">
        <v>285</v>
      </c>
    </row>
    <row r="19" spans="1:3">
      <c r="A19" s="42" t="s">
        <v>97</v>
      </c>
      <c r="B19" s="3"/>
      <c r="C19" s="41" t="s">
        <v>189</v>
      </c>
    </row>
    <row r="20" spans="1:3">
      <c r="A20" s="42" t="s">
        <v>38</v>
      </c>
      <c r="B20" s="3"/>
      <c r="C20" s="42" t="s">
        <v>275</v>
      </c>
    </row>
    <row r="21" spans="1:3">
      <c r="A21" s="41" t="s">
        <v>267</v>
      </c>
      <c r="B21" s="3"/>
      <c r="C21" s="41" t="s">
        <v>192</v>
      </c>
    </row>
    <row r="22" spans="1:3">
      <c r="A22" s="42" t="s">
        <v>182</v>
      </c>
      <c r="B22" s="3"/>
      <c r="C22" s="42" t="s">
        <v>267</v>
      </c>
    </row>
    <row r="23" spans="1:3">
      <c r="A23" s="42" t="s">
        <v>185</v>
      </c>
      <c r="B23" s="3"/>
      <c r="C23" s="42" t="s">
        <v>277</v>
      </c>
    </row>
    <row r="24" spans="1:3">
      <c r="A24" s="42" t="s">
        <v>192</v>
      </c>
      <c r="B24" s="3"/>
      <c r="C24" s="42" t="s">
        <v>278</v>
      </c>
    </row>
    <row r="25" spans="1:3">
      <c r="A25" s="42" t="s">
        <v>196</v>
      </c>
      <c r="B25" s="3"/>
      <c r="C25" s="42" t="s">
        <v>346</v>
      </c>
    </row>
    <row r="26" spans="1:3">
      <c r="A26" s="42" t="s">
        <v>198</v>
      </c>
      <c r="B26" s="3"/>
      <c r="C26" s="41" t="s">
        <v>194</v>
      </c>
    </row>
    <row r="27" spans="1:3">
      <c r="A27" s="42" t="s">
        <v>202</v>
      </c>
      <c r="B27" s="3"/>
      <c r="C27" s="42" t="s">
        <v>277</v>
      </c>
    </row>
    <row r="28" spans="1:3">
      <c r="A28" s="42" t="s">
        <v>206</v>
      </c>
      <c r="B28" s="3"/>
      <c r="C28" s="42" t="s">
        <v>283</v>
      </c>
    </row>
    <row r="29" spans="1:3">
      <c r="A29" s="42" t="s">
        <v>209</v>
      </c>
      <c r="B29" s="3"/>
      <c r="C29" s="42" t="s">
        <v>284</v>
      </c>
    </row>
    <row r="30" spans="1:3">
      <c r="A30" s="42" t="s">
        <v>211</v>
      </c>
      <c r="B30" s="3"/>
      <c r="C30" s="41" t="s">
        <v>196</v>
      </c>
    </row>
    <row r="31" spans="1:3">
      <c r="A31" s="42" t="s">
        <v>213</v>
      </c>
      <c r="B31" s="3"/>
      <c r="C31" s="42" t="s">
        <v>267</v>
      </c>
    </row>
    <row r="32" spans="1:3">
      <c r="A32" s="42" t="s">
        <v>215</v>
      </c>
      <c r="B32" s="3"/>
      <c r="C32" s="42" t="s">
        <v>282</v>
      </c>
    </row>
    <row r="33" spans="1:3">
      <c r="A33" s="42" t="s">
        <v>97</v>
      </c>
      <c r="B33" s="3"/>
      <c r="C33" s="42" t="s">
        <v>283</v>
      </c>
    </row>
    <row r="34" spans="1:3">
      <c r="A34" s="42" t="s">
        <v>24</v>
      </c>
      <c r="B34" s="3"/>
      <c r="C34" s="42" t="s">
        <v>294</v>
      </c>
    </row>
    <row r="35" spans="1:3">
      <c r="A35" s="42" t="s">
        <v>25</v>
      </c>
      <c r="B35" s="3"/>
      <c r="C35" s="41" t="s">
        <v>198</v>
      </c>
    </row>
    <row r="36" spans="1:3">
      <c r="A36" s="42" t="s">
        <v>26</v>
      </c>
      <c r="B36" s="3"/>
      <c r="C36" s="42" t="s">
        <v>267</v>
      </c>
    </row>
    <row r="37" spans="1:3">
      <c r="A37" s="42" t="s">
        <v>29</v>
      </c>
      <c r="B37" s="3"/>
      <c r="C37" s="42" t="s">
        <v>282</v>
      </c>
    </row>
    <row r="38" spans="1:3">
      <c r="A38" s="42" t="s">
        <v>30</v>
      </c>
      <c r="B38" s="3"/>
      <c r="C38" s="42" t="s">
        <v>291</v>
      </c>
    </row>
    <row r="39" spans="1:3">
      <c r="A39" s="42" t="s">
        <v>31</v>
      </c>
      <c r="B39" s="3"/>
      <c r="C39" s="42" t="s">
        <v>294</v>
      </c>
    </row>
    <row r="40" spans="1:3">
      <c r="A40" s="42" t="s">
        <v>32</v>
      </c>
      <c r="B40" s="3"/>
      <c r="C40" s="41" t="s">
        <v>200</v>
      </c>
    </row>
    <row r="41" spans="1:3">
      <c r="A41" s="42" t="s">
        <v>33</v>
      </c>
      <c r="B41" s="3"/>
      <c r="C41" s="42" t="s">
        <v>275</v>
      </c>
    </row>
    <row r="42" spans="1:3">
      <c r="A42" s="42" t="s">
        <v>143</v>
      </c>
      <c r="B42" s="3"/>
      <c r="C42" s="42" t="s">
        <v>276</v>
      </c>
    </row>
    <row r="43" spans="1:3">
      <c r="A43" s="42" t="s">
        <v>41</v>
      </c>
      <c r="B43" s="3"/>
      <c r="C43" s="42" t="s">
        <v>277</v>
      </c>
    </row>
    <row r="44" spans="1:3">
      <c r="A44" s="42" t="s">
        <v>46</v>
      </c>
      <c r="B44" s="3"/>
      <c r="C44" s="42" t="s">
        <v>283</v>
      </c>
    </row>
    <row r="45" spans="1:3">
      <c r="A45" s="42" t="s">
        <v>231</v>
      </c>
      <c r="B45" s="3"/>
      <c r="C45" s="42" t="s">
        <v>284</v>
      </c>
    </row>
    <row r="46" spans="1:3">
      <c r="A46" s="42" t="s">
        <v>236</v>
      </c>
      <c r="B46" s="3"/>
      <c r="C46" s="42" t="s">
        <v>298</v>
      </c>
    </row>
    <row r="47" spans="1:3">
      <c r="A47" s="42" t="s">
        <v>238</v>
      </c>
      <c r="B47" s="3"/>
      <c r="C47" s="41" t="s">
        <v>202</v>
      </c>
    </row>
    <row r="48" spans="1:3">
      <c r="A48" s="42" t="s">
        <v>223</v>
      </c>
      <c r="B48" s="3"/>
      <c r="C48" s="42" t="s">
        <v>267</v>
      </c>
    </row>
    <row r="49" spans="1:3">
      <c r="A49" s="42" t="s">
        <v>225</v>
      </c>
      <c r="B49" s="3"/>
      <c r="C49" s="42" t="s">
        <v>275</v>
      </c>
    </row>
    <row r="50" spans="1:3">
      <c r="A50" s="42" t="s">
        <v>227</v>
      </c>
      <c r="B50" s="3"/>
      <c r="C50" s="42" t="s">
        <v>277</v>
      </c>
    </row>
    <row r="51" spans="1:3">
      <c r="A51" s="42" t="s">
        <v>52</v>
      </c>
      <c r="B51" s="3"/>
      <c r="C51" s="42" t="s">
        <v>282</v>
      </c>
    </row>
    <row r="52" spans="1:3">
      <c r="A52" s="42" t="s">
        <v>53</v>
      </c>
      <c r="B52" s="3"/>
      <c r="C52" s="42" t="s">
        <v>283</v>
      </c>
    </row>
    <row r="53" spans="1:3">
      <c r="A53" s="42" t="s">
        <v>241</v>
      </c>
      <c r="B53" s="3"/>
      <c r="C53" s="42" t="s">
        <v>284</v>
      </c>
    </row>
    <row r="54" spans="1:3">
      <c r="A54" s="42" t="s">
        <v>244</v>
      </c>
      <c r="B54" s="3"/>
      <c r="C54" s="42" t="s">
        <v>294</v>
      </c>
    </row>
    <row r="55" spans="1:3">
      <c r="A55" s="41" t="s">
        <v>268</v>
      </c>
      <c r="B55" s="3"/>
      <c r="C55" s="41" t="s">
        <v>204</v>
      </c>
    </row>
    <row r="56" spans="1:3">
      <c r="A56" s="42" t="s">
        <v>206</v>
      </c>
      <c r="B56" s="3"/>
      <c r="C56" s="42" t="s">
        <v>293</v>
      </c>
    </row>
    <row r="57" spans="1:3">
      <c r="A57" s="42" t="s">
        <v>9</v>
      </c>
      <c r="B57" s="3"/>
      <c r="C57" s="41" t="s">
        <v>206</v>
      </c>
    </row>
    <row r="58" spans="1:3">
      <c r="A58" s="42" t="s">
        <v>100</v>
      </c>
      <c r="B58" s="3"/>
      <c r="C58" s="42" t="s">
        <v>267</v>
      </c>
    </row>
    <row r="59" spans="1:3">
      <c r="A59" s="42" t="s">
        <v>32</v>
      </c>
      <c r="B59" s="3"/>
      <c r="C59" s="42" t="s">
        <v>268</v>
      </c>
    </row>
    <row r="60" spans="1:3">
      <c r="A60" s="41" t="s">
        <v>269</v>
      </c>
      <c r="B60" s="3"/>
      <c r="C60" s="42" t="s">
        <v>269</v>
      </c>
    </row>
    <row r="61" spans="1:3">
      <c r="A61" s="42" t="s">
        <v>206</v>
      </c>
      <c r="B61" s="3"/>
      <c r="C61" s="42" t="s">
        <v>285</v>
      </c>
    </row>
    <row r="62" spans="1:3">
      <c r="A62" s="42" t="s">
        <v>9</v>
      </c>
      <c r="B62" s="3"/>
      <c r="C62" s="41" t="s">
        <v>209</v>
      </c>
    </row>
    <row r="63" spans="1:3">
      <c r="A63" s="42" t="s">
        <v>100</v>
      </c>
      <c r="B63" s="3"/>
      <c r="C63" s="42" t="s">
        <v>267</v>
      </c>
    </row>
    <row r="64" spans="1:3">
      <c r="A64" s="42" t="s">
        <v>32</v>
      </c>
      <c r="B64" s="3"/>
      <c r="C64" s="42" t="s">
        <v>282</v>
      </c>
    </row>
    <row r="65" spans="1:3">
      <c r="A65" s="41" t="s">
        <v>270</v>
      </c>
      <c r="B65" s="3"/>
      <c r="C65" s="42" t="s">
        <v>283</v>
      </c>
    </row>
    <row r="66" spans="1:3">
      <c r="A66" s="42" t="s">
        <v>29</v>
      </c>
      <c r="B66" s="3"/>
      <c r="C66" s="42" t="s">
        <v>285</v>
      </c>
    </row>
    <row r="67" spans="1:3">
      <c r="A67" s="42" t="s">
        <v>30</v>
      </c>
      <c r="B67" s="3"/>
      <c r="C67" s="41" t="s">
        <v>211</v>
      </c>
    </row>
    <row r="68" spans="1:3">
      <c r="A68" s="42" t="s">
        <v>31</v>
      </c>
      <c r="B68" s="3"/>
      <c r="C68" s="42" t="s">
        <v>267</v>
      </c>
    </row>
    <row r="69" spans="1:3">
      <c r="A69" s="42" t="s">
        <v>32</v>
      </c>
      <c r="B69" s="3"/>
      <c r="C69" s="42" t="s">
        <v>279</v>
      </c>
    </row>
    <row r="70" spans="1:3">
      <c r="A70" s="42" t="s">
        <v>33</v>
      </c>
      <c r="B70" s="3"/>
      <c r="C70" s="42" t="s">
        <v>286</v>
      </c>
    </row>
    <row r="71" spans="1:3">
      <c r="A71" s="41" t="s">
        <v>271</v>
      </c>
      <c r="B71" s="3"/>
      <c r="C71" s="41" t="s">
        <v>213</v>
      </c>
    </row>
    <row r="72" spans="1:3">
      <c r="A72" s="42" t="s">
        <v>9</v>
      </c>
      <c r="B72" s="3"/>
      <c r="C72" s="42" t="s">
        <v>267</v>
      </c>
    </row>
    <row r="73" spans="1:3">
      <c r="A73" s="42" t="s">
        <v>12</v>
      </c>
      <c r="B73" s="3"/>
      <c r="C73" s="42" t="s">
        <v>285</v>
      </c>
    </row>
    <row r="74" spans="1:3">
      <c r="A74" s="42" t="s">
        <v>97</v>
      </c>
      <c r="B74" s="3"/>
      <c r="C74" s="41" t="s">
        <v>215</v>
      </c>
    </row>
    <row r="75" spans="1:3">
      <c r="A75" s="42" t="s">
        <v>29</v>
      </c>
      <c r="B75" s="3"/>
      <c r="C75" s="42" t="s">
        <v>267</v>
      </c>
    </row>
    <row r="76" spans="1:3">
      <c r="A76" s="42" t="s">
        <v>30</v>
      </c>
      <c r="B76" s="3"/>
      <c r="C76" s="42" t="s">
        <v>287</v>
      </c>
    </row>
    <row r="77" spans="1:3">
      <c r="A77" s="42" t="s">
        <v>31</v>
      </c>
      <c r="B77" s="3"/>
      <c r="C77" s="41" t="s">
        <v>4</v>
      </c>
    </row>
    <row r="78" spans="1:3">
      <c r="A78" s="42" t="s">
        <v>32</v>
      </c>
      <c r="B78" s="3"/>
      <c r="C78" s="42" t="s">
        <v>59</v>
      </c>
    </row>
    <row r="79" spans="1:3">
      <c r="A79" s="42" t="s">
        <v>33</v>
      </c>
      <c r="B79" s="3"/>
      <c r="C79" s="42" t="s">
        <v>60</v>
      </c>
    </row>
    <row r="80" spans="1:3">
      <c r="A80" s="42" t="s">
        <v>43</v>
      </c>
      <c r="B80" s="3"/>
      <c r="C80" s="41" t="s">
        <v>5</v>
      </c>
    </row>
    <row r="81" spans="1:3">
      <c r="A81" s="41" t="s">
        <v>272</v>
      </c>
      <c r="B81" s="3"/>
      <c r="C81" s="42" t="s">
        <v>59</v>
      </c>
    </row>
    <row r="82" spans="1:3">
      <c r="A82" s="42" t="s">
        <v>56</v>
      </c>
      <c r="B82" s="3"/>
      <c r="C82" s="42" t="s">
        <v>60</v>
      </c>
    </row>
    <row r="83" spans="1:3">
      <c r="A83" s="42" t="s">
        <v>43</v>
      </c>
      <c r="B83" s="3"/>
      <c r="C83" s="41" t="s">
        <v>6</v>
      </c>
    </row>
    <row r="84" spans="1:3">
      <c r="A84" s="41" t="s">
        <v>273</v>
      </c>
      <c r="B84" s="3"/>
      <c r="C84" s="42" t="s">
        <v>59</v>
      </c>
    </row>
    <row r="85" spans="1:3">
      <c r="A85" s="42" t="s">
        <v>9</v>
      </c>
      <c r="B85" s="3"/>
      <c r="C85" s="42" t="s">
        <v>276</v>
      </c>
    </row>
    <row r="86" spans="1:3">
      <c r="A86" s="42" t="s">
        <v>24</v>
      </c>
      <c r="B86" s="3"/>
      <c r="C86" s="42" t="s">
        <v>295</v>
      </c>
    </row>
    <row r="87" spans="1:3">
      <c r="A87" s="42" t="s">
        <v>25</v>
      </c>
      <c r="B87" s="3"/>
      <c r="C87" s="41" t="s">
        <v>7</v>
      </c>
    </row>
    <row r="88" spans="1:3">
      <c r="A88" s="42" t="s">
        <v>26</v>
      </c>
      <c r="B88" s="3"/>
      <c r="C88" s="42" t="s">
        <v>59</v>
      </c>
    </row>
    <row r="89" spans="1:3">
      <c r="A89" s="42" t="s">
        <v>27</v>
      </c>
      <c r="B89" s="3"/>
      <c r="C89" s="42" t="s">
        <v>60</v>
      </c>
    </row>
    <row r="90" spans="1:3">
      <c r="A90" s="42" t="s">
        <v>140</v>
      </c>
      <c r="B90" s="3"/>
      <c r="C90" s="42" t="s">
        <v>275</v>
      </c>
    </row>
    <row r="91" spans="1:3">
      <c r="A91" s="42" t="s">
        <v>143</v>
      </c>
      <c r="B91" s="3"/>
      <c r="C91" s="41" t="s">
        <v>8</v>
      </c>
    </row>
    <row r="92" spans="1:3">
      <c r="A92" s="42" t="s">
        <v>149</v>
      </c>
      <c r="B92" s="3"/>
      <c r="C92" s="42" t="s">
        <v>59</v>
      </c>
    </row>
    <row r="93" spans="1:3">
      <c r="A93" s="42" t="s">
        <v>43</v>
      </c>
      <c r="B93" s="3"/>
      <c r="C93" s="41" t="s">
        <v>9</v>
      </c>
    </row>
    <row r="94" spans="1:3">
      <c r="A94" s="41" t="s">
        <v>274</v>
      </c>
      <c r="B94" s="3"/>
      <c r="C94" s="42" t="s">
        <v>268</v>
      </c>
    </row>
    <row r="95" spans="1:3">
      <c r="A95" s="42" t="s">
        <v>24</v>
      </c>
      <c r="B95" s="3"/>
      <c r="C95" s="42" t="s">
        <v>269</v>
      </c>
    </row>
    <row r="96" spans="1:3">
      <c r="A96" s="42" t="s">
        <v>25</v>
      </c>
      <c r="B96" s="3"/>
      <c r="C96" s="42" t="s">
        <v>271</v>
      </c>
    </row>
    <row r="97" spans="1:3">
      <c r="A97" s="42" t="s">
        <v>26</v>
      </c>
      <c r="B97" s="3"/>
      <c r="C97" s="42" t="s">
        <v>273</v>
      </c>
    </row>
    <row r="98" spans="1:3">
      <c r="A98" s="42" t="s">
        <v>27</v>
      </c>
      <c r="B98" s="3"/>
      <c r="C98" s="41" t="s">
        <v>10</v>
      </c>
    </row>
    <row r="99" spans="1:3">
      <c r="A99" s="42" t="s">
        <v>140</v>
      </c>
      <c r="B99" s="3"/>
      <c r="C99" s="42" t="s">
        <v>298</v>
      </c>
    </row>
    <row r="100" spans="1:3">
      <c r="A100" s="42" t="s">
        <v>143</v>
      </c>
      <c r="B100" s="3"/>
      <c r="C100" s="42" t="s">
        <v>335</v>
      </c>
    </row>
    <row r="101" spans="1:3">
      <c r="A101" s="42" t="s">
        <v>149</v>
      </c>
      <c r="B101" s="3"/>
      <c r="C101" s="42" t="s">
        <v>337</v>
      </c>
    </row>
    <row r="102" spans="1:3">
      <c r="A102" s="42" t="s">
        <v>43</v>
      </c>
      <c r="B102" s="3"/>
      <c r="C102" s="41" t="s">
        <v>11</v>
      </c>
    </row>
    <row r="103" spans="1:3">
      <c r="A103" s="41" t="s">
        <v>275</v>
      </c>
      <c r="B103" s="3"/>
      <c r="C103" s="42" t="s">
        <v>298</v>
      </c>
    </row>
    <row r="104" spans="1:3">
      <c r="A104" s="42" t="s">
        <v>182</v>
      </c>
      <c r="B104" s="3"/>
      <c r="C104" s="42" t="s">
        <v>335</v>
      </c>
    </row>
    <row r="105" spans="1:3">
      <c r="A105" s="42" t="s">
        <v>189</v>
      </c>
      <c r="B105" s="3"/>
      <c r="C105" s="42" t="s">
        <v>337</v>
      </c>
    </row>
    <row r="106" spans="1:3">
      <c r="A106" s="42" t="s">
        <v>200</v>
      </c>
      <c r="B106" s="3"/>
      <c r="C106" s="41" t="s">
        <v>12</v>
      </c>
    </row>
    <row r="107" spans="1:3">
      <c r="A107" s="42" t="s">
        <v>202</v>
      </c>
      <c r="B107" s="3"/>
      <c r="C107" s="42" t="s">
        <v>271</v>
      </c>
    </row>
    <row r="108" spans="1:3">
      <c r="A108" s="42" t="s">
        <v>7</v>
      </c>
      <c r="B108" s="3"/>
      <c r="C108" s="41" t="s">
        <v>13</v>
      </c>
    </row>
    <row r="109" spans="1:3">
      <c r="A109" s="42" t="s">
        <v>26</v>
      </c>
      <c r="B109" s="3"/>
      <c r="C109" s="42" t="s">
        <v>59</v>
      </c>
    </row>
    <row r="110" spans="1:3">
      <c r="A110" s="42" t="s">
        <v>28</v>
      </c>
      <c r="B110" s="3"/>
      <c r="C110" s="42" t="s">
        <v>60</v>
      </c>
    </row>
    <row r="111" spans="1:3">
      <c r="A111" s="42" t="s">
        <v>57</v>
      </c>
      <c r="B111" s="3"/>
      <c r="C111" s="41" t="s">
        <v>14</v>
      </c>
    </row>
    <row r="112" spans="1:3">
      <c r="A112" s="42" t="s">
        <v>143</v>
      </c>
      <c r="B112" s="3"/>
      <c r="C112" s="42" t="s">
        <v>285</v>
      </c>
    </row>
    <row r="113" spans="1:3">
      <c r="A113" s="42" t="s">
        <v>149</v>
      </c>
      <c r="B113" s="3"/>
      <c r="C113" s="42" t="s">
        <v>288</v>
      </c>
    </row>
    <row r="114" spans="1:3">
      <c r="A114" s="42" t="s">
        <v>152</v>
      </c>
      <c r="B114" s="3"/>
      <c r="C114" s="41" t="s">
        <v>97</v>
      </c>
    </row>
    <row r="115" spans="1:3">
      <c r="A115" s="42" t="s">
        <v>48</v>
      </c>
      <c r="B115" s="3"/>
      <c r="C115" s="42" t="s">
        <v>266</v>
      </c>
    </row>
    <row r="116" spans="1:3">
      <c r="A116" s="41" t="s">
        <v>276</v>
      </c>
      <c r="B116" s="3"/>
      <c r="C116" s="42" t="s">
        <v>267</v>
      </c>
    </row>
    <row r="117" spans="1:3">
      <c r="A117" s="42" t="s">
        <v>200</v>
      </c>
      <c r="B117" s="3"/>
      <c r="C117" s="42" t="s">
        <v>271</v>
      </c>
    </row>
    <row r="118" spans="1:3">
      <c r="A118" s="42" t="s">
        <v>6</v>
      </c>
      <c r="B118" s="3"/>
      <c r="C118" s="41" t="s">
        <v>100</v>
      </c>
    </row>
    <row r="119" spans="1:3">
      <c r="A119" s="42" t="s">
        <v>26</v>
      </c>
      <c r="B119" s="3"/>
      <c r="C119" s="42" t="s">
        <v>268</v>
      </c>
    </row>
    <row r="120" spans="1:3">
      <c r="A120" s="42" t="s">
        <v>27</v>
      </c>
      <c r="B120" s="3"/>
      <c r="C120" s="42" t="s">
        <v>269</v>
      </c>
    </row>
    <row r="121" spans="1:3">
      <c r="A121" s="42" t="s">
        <v>57</v>
      </c>
      <c r="B121" s="3"/>
      <c r="C121" s="41" t="s">
        <v>15</v>
      </c>
    </row>
    <row r="122" spans="1:3">
      <c r="A122" s="42" t="s">
        <v>143</v>
      </c>
      <c r="B122" s="3"/>
      <c r="C122" s="42" t="s">
        <v>281</v>
      </c>
    </row>
    <row r="123" spans="1:3">
      <c r="A123" s="42" t="s">
        <v>149</v>
      </c>
      <c r="B123" s="3"/>
      <c r="C123" s="42" t="s">
        <v>293</v>
      </c>
    </row>
    <row r="124" spans="1:3">
      <c r="A124" s="42" t="s">
        <v>170</v>
      </c>
      <c r="B124" s="3"/>
      <c r="C124" s="41" t="s">
        <v>16</v>
      </c>
    </row>
    <row r="125" spans="1:3">
      <c r="A125" s="42" t="s">
        <v>48</v>
      </c>
      <c r="B125" s="3"/>
      <c r="C125" s="42" t="s">
        <v>281</v>
      </c>
    </row>
    <row r="126" spans="1:3">
      <c r="A126" s="41" t="s">
        <v>277</v>
      </c>
      <c r="B126" s="3"/>
      <c r="C126" s="41" t="s">
        <v>17</v>
      </c>
    </row>
    <row r="127" spans="1:3">
      <c r="A127" s="42" t="s">
        <v>192</v>
      </c>
      <c r="B127" s="3"/>
      <c r="C127" s="42" t="s">
        <v>283</v>
      </c>
    </row>
    <row r="128" spans="1:3">
      <c r="A128" s="42" t="s">
        <v>194</v>
      </c>
      <c r="B128" s="3"/>
      <c r="C128" s="41" t="s">
        <v>18</v>
      </c>
    </row>
    <row r="129" spans="1:3">
      <c r="A129" s="42" t="s">
        <v>200</v>
      </c>
      <c r="B129" s="3"/>
      <c r="C129" s="42" t="s">
        <v>59</v>
      </c>
    </row>
    <row r="130" spans="1:3">
      <c r="A130" s="42" t="s">
        <v>202</v>
      </c>
      <c r="B130" s="3"/>
      <c r="C130" s="42" t="s">
        <v>60</v>
      </c>
    </row>
    <row r="131" spans="1:3">
      <c r="A131" s="42" t="s">
        <v>25</v>
      </c>
      <c r="B131" s="3"/>
      <c r="C131" s="41" t="s">
        <v>19</v>
      </c>
    </row>
    <row r="132" spans="1:3">
      <c r="A132" s="42" t="s">
        <v>45</v>
      </c>
      <c r="B132" s="3"/>
      <c r="C132" s="42" t="s">
        <v>281</v>
      </c>
    </row>
    <row r="133" spans="1:3">
      <c r="A133" s="42" t="s">
        <v>48</v>
      </c>
      <c r="B133" s="3"/>
      <c r="C133" s="42" t="s">
        <v>293</v>
      </c>
    </row>
    <row r="134" spans="1:3">
      <c r="A134" s="41" t="s">
        <v>278</v>
      </c>
      <c r="B134" s="3"/>
      <c r="C134" s="42" t="s">
        <v>298</v>
      </c>
    </row>
    <row r="135" spans="1:3">
      <c r="A135" s="42" t="s">
        <v>192</v>
      </c>
      <c r="B135" s="3"/>
      <c r="C135" s="42" t="s">
        <v>335</v>
      </c>
    </row>
    <row r="136" spans="1:3">
      <c r="A136" s="42" t="s">
        <v>25</v>
      </c>
      <c r="B136" s="3"/>
      <c r="C136" s="42" t="s">
        <v>337</v>
      </c>
    </row>
    <row r="137" spans="1:3">
      <c r="A137" s="42" t="s">
        <v>33</v>
      </c>
      <c r="B137" s="3"/>
      <c r="C137" s="41" t="s">
        <v>20</v>
      </c>
    </row>
    <row r="138" spans="1:3">
      <c r="A138" s="42" t="s">
        <v>45</v>
      </c>
      <c r="B138" s="3"/>
      <c r="C138" s="42" t="s">
        <v>281</v>
      </c>
    </row>
    <row r="139" spans="1:3">
      <c r="A139" s="41" t="s">
        <v>279</v>
      </c>
      <c r="B139" s="3"/>
      <c r="C139" s="42" t="s">
        <v>285</v>
      </c>
    </row>
    <row r="140" spans="1:3">
      <c r="A140" s="42" t="s">
        <v>211</v>
      </c>
      <c r="B140" s="3"/>
      <c r="C140" s="42" t="s">
        <v>293</v>
      </c>
    </row>
    <row r="141" spans="1:3">
      <c r="A141" s="42" t="s">
        <v>167</v>
      </c>
      <c r="B141" s="3"/>
      <c r="C141" s="42" t="s">
        <v>298</v>
      </c>
    </row>
    <row r="142" spans="1:3">
      <c r="A142" s="42" t="s">
        <v>170</v>
      </c>
      <c r="B142" s="3"/>
      <c r="C142" s="41" t="s">
        <v>21</v>
      </c>
    </row>
    <row r="143" spans="1:3">
      <c r="A143" s="41" t="s">
        <v>280</v>
      </c>
      <c r="B143" s="3"/>
      <c r="C143" s="42" t="s">
        <v>298</v>
      </c>
    </row>
    <row r="144" spans="1:3">
      <c r="A144" s="42" t="s">
        <v>25</v>
      </c>
      <c r="B144" s="3"/>
      <c r="C144" s="41" t="s">
        <v>116</v>
      </c>
    </row>
    <row r="145" spans="1:3">
      <c r="A145" s="42" t="s">
        <v>46</v>
      </c>
      <c r="B145" s="3"/>
      <c r="C145" s="42" t="s">
        <v>298</v>
      </c>
    </row>
    <row r="146" spans="1:3">
      <c r="A146" s="42" t="s">
        <v>47</v>
      </c>
      <c r="B146" s="3"/>
      <c r="C146" s="42" t="s">
        <v>335</v>
      </c>
    </row>
    <row r="147" spans="1:3">
      <c r="A147" s="41" t="s">
        <v>281</v>
      </c>
      <c r="B147" s="3"/>
      <c r="C147" s="42" t="s">
        <v>337</v>
      </c>
    </row>
    <row r="148" spans="1:3">
      <c r="A148" s="42" t="s">
        <v>15</v>
      </c>
      <c r="B148" s="3"/>
      <c r="C148" s="41" t="s">
        <v>118</v>
      </c>
    </row>
    <row r="149" spans="1:3">
      <c r="A149" s="42" t="s">
        <v>16</v>
      </c>
      <c r="B149" s="3"/>
      <c r="C149" s="42" t="s">
        <v>298</v>
      </c>
    </row>
    <row r="150" spans="1:3">
      <c r="A150" s="42" t="s">
        <v>19</v>
      </c>
      <c r="B150" s="3"/>
      <c r="C150" s="42" t="s">
        <v>335</v>
      </c>
    </row>
    <row r="151" spans="1:3">
      <c r="A151" s="42" t="s">
        <v>20</v>
      </c>
      <c r="B151" s="3"/>
      <c r="C151" s="42" t="s">
        <v>337</v>
      </c>
    </row>
    <row r="152" spans="1:3">
      <c r="A152" s="42" t="s">
        <v>36</v>
      </c>
      <c r="B152" s="3"/>
      <c r="C152" s="41" t="s">
        <v>120</v>
      </c>
    </row>
    <row r="153" spans="1:3">
      <c r="A153" s="42" t="s">
        <v>43</v>
      </c>
      <c r="B153" s="3"/>
      <c r="C153" s="42" t="s">
        <v>298</v>
      </c>
    </row>
    <row r="154" spans="1:3">
      <c r="A154" s="42" t="s">
        <v>239</v>
      </c>
      <c r="B154" s="3"/>
      <c r="C154" s="42" t="s">
        <v>335</v>
      </c>
    </row>
    <row r="155" spans="1:3">
      <c r="A155" s="42" t="s">
        <v>246</v>
      </c>
      <c r="B155" s="3"/>
      <c r="C155" s="42" t="s">
        <v>337</v>
      </c>
    </row>
    <row r="156" spans="1:3">
      <c r="A156" s="41" t="s">
        <v>282</v>
      </c>
      <c r="B156" s="3"/>
      <c r="C156" s="41" t="s">
        <v>122</v>
      </c>
    </row>
    <row r="157" spans="1:3">
      <c r="A157" s="42" t="s">
        <v>196</v>
      </c>
      <c r="B157" s="3"/>
      <c r="C157" s="42" t="s">
        <v>298</v>
      </c>
    </row>
    <row r="158" spans="1:3">
      <c r="A158" s="42" t="s">
        <v>198</v>
      </c>
      <c r="B158" s="3"/>
      <c r="C158" s="41" t="s">
        <v>124</v>
      </c>
    </row>
    <row r="159" spans="1:3">
      <c r="A159" s="42" t="s">
        <v>202</v>
      </c>
      <c r="B159" s="3"/>
      <c r="C159" s="42" t="s">
        <v>298</v>
      </c>
    </row>
    <row r="160" spans="1:3">
      <c r="A160" s="42" t="s">
        <v>209</v>
      </c>
      <c r="B160" s="3"/>
      <c r="C160" s="41" t="s">
        <v>24</v>
      </c>
    </row>
    <row r="161" spans="1:3">
      <c r="A161" s="42" t="s">
        <v>149</v>
      </c>
      <c r="B161" s="3"/>
      <c r="C161" s="42" t="s">
        <v>267</v>
      </c>
    </row>
    <row r="162" spans="1:3">
      <c r="A162" s="42" t="s">
        <v>44</v>
      </c>
      <c r="B162" s="3"/>
      <c r="C162" s="42" t="s">
        <v>273</v>
      </c>
    </row>
    <row r="163" spans="1:3">
      <c r="A163" s="41" t="s">
        <v>283</v>
      </c>
      <c r="B163" s="3"/>
      <c r="C163" s="42" t="s">
        <v>274</v>
      </c>
    </row>
    <row r="164" spans="1:3">
      <c r="A164" s="42" t="s">
        <v>182</v>
      </c>
      <c r="B164" s="3"/>
      <c r="C164" s="42" t="s">
        <v>284</v>
      </c>
    </row>
    <row r="165" spans="1:3">
      <c r="A165" s="42" t="s">
        <v>184</v>
      </c>
      <c r="B165" s="3"/>
      <c r="C165" s="41" t="s">
        <v>25</v>
      </c>
    </row>
    <row r="166" spans="1:3">
      <c r="A166" s="42" t="s">
        <v>187</v>
      </c>
      <c r="B166" s="3"/>
      <c r="C166" s="42" t="s">
        <v>267</v>
      </c>
    </row>
    <row r="167" spans="1:3">
      <c r="A167" s="42" t="s">
        <v>194</v>
      </c>
      <c r="B167" s="3"/>
      <c r="C167" s="42" t="s">
        <v>273</v>
      </c>
    </row>
    <row r="168" spans="1:3">
      <c r="A168" s="42" t="s">
        <v>196</v>
      </c>
      <c r="B168" s="3"/>
      <c r="C168" s="42" t="s">
        <v>274</v>
      </c>
    </row>
    <row r="169" spans="1:3">
      <c r="A169" s="42" t="s">
        <v>200</v>
      </c>
      <c r="B169" s="3"/>
      <c r="C169" s="42" t="s">
        <v>277</v>
      </c>
    </row>
    <row r="170" spans="1:3">
      <c r="A170" s="42" t="s">
        <v>202</v>
      </c>
      <c r="B170" s="3"/>
      <c r="C170" s="42" t="s">
        <v>278</v>
      </c>
    </row>
    <row r="171" spans="1:3">
      <c r="A171" s="42" t="s">
        <v>209</v>
      </c>
      <c r="B171" s="3"/>
      <c r="C171" s="42" t="s">
        <v>280</v>
      </c>
    </row>
    <row r="172" spans="1:3">
      <c r="A172" s="42" t="s">
        <v>17</v>
      </c>
      <c r="B172" s="3"/>
      <c r="C172" s="41" t="s">
        <v>26</v>
      </c>
    </row>
    <row r="173" spans="1:3">
      <c r="A173" s="42" t="s">
        <v>149</v>
      </c>
      <c r="B173" s="3"/>
      <c r="C173" s="42" t="s">
        <v>267</v>
      </c>
    </row>
    <row r="174" spans="1:3">
      <c r="A174" s="42" t="s">
        <v>45</v>
      </c>
      <c r="B174" s="3"/>
      <c r="C174" s="42" t="s">
        <v>273</v>
      </c>
    </row>
    <row r="175" spans="1:3">
      <c r="A175" s="41" t="s">
        <v>284</v>
      </c>
      <c r="B175" s="3"/>
      <c r="C175" s="42" t="s">
        <v>274</v>
      </c>
    </row>
    <row r="176" spans="1:3">
      <c r="A176" s="42" t="s">
        <v>187</v>
      </c>
      <c r="B176" s="3"/>
      <c r="C176" s="42" t="s">
        <v>275</v>
      </c>
    </row>
    <row r="177" spans="1:3">
      <c r="A177" s="42" t="s">
        <v>194</v>
      </c>
      <c r="B177" s="3"/>
      <c r="C177" s="42" t="s">
        <v>276</v>
      </c>
    </row>
    <row r="178" spans="1:3">
      <c r="A178" s="42" t="s">
        <v>200</v>
      </c>
      <c r="B178" s="3"/>
      <c r="C178" s="42" t="s">
        <v>298</v>
      </c>
    </row>
    <row r="179" spans="1:3">
      <c r="A179" s="42" t="s">
        <v>202</v>
      </c>
      <c r="B179" s="3"/>
      <c r="C179" s="41" t="s">
        <v>27</v>
      </c>
    </row>
    <row r="180" spans="1:3">
      <c r="A180" s="42" t="s">
        <v>24</v>
      </c>
      <c r="B180" s="3"/>
      <c r="C180" s="42" t="s">
        <v>273</v>
      </c>
    </row>
    <row r="181" spans="1:3">
      <c r="A181" s="42" t="s">
        <v>27</v>
      </c>
      <c r="B181" s="3"/>
      <c r="C181" s="42" t="s">
        <v>274</v>
      </c>
    </row>
    <row r="182" spans="1:3">
      <c r="A182" s="42" t="s">
        <v>57</v>
      </c>
      <c r="B182" s="3"/>
      <c r="C182" s="42" t="s">
        <v>276</v>
      </c>
    </row>
    <row r="183" spans="1:3">
      <c r="A183" s="42" t="s">
        <v>149</v>
      </c>
      <c r="B183" s="3"/>
      <c r="C183" s="42" t="s">
        <v>284</v>
      </c>
    </row>
    <row r="184" spans="1:3">
      <c r="A184" s="41" t="s">
        <v>285</v>
      </c>
      <c r="B184" s="3"/>
      <c r="C184" s="42" t="s">
        <v>298</v>
      </c>
    </row>
    <row r="185" spans="1:3">
      <c r="A185" s="42" t="s">
        <v>182</v>
      </c>
      <c r="B185" s="3"/>
      <c r="C185" s="41" t="s">
        <v>28</v>
      </c>
    </row>
    <row r="186" spans="1:3">
      <c r="A186" s="42" t="s">
        <v>185</v>
      </c>
      <c r="B186" s="3"/>
      <c r="C186" s="42" t="s">
        <v>275</v>
      </c>
    </row>
    <row r="187" spans="1:3">
      <c r="A187" s="42" t="s">
        <v>187</v>
      </c>
      <c r="B187" s="3"/>
      <c r="C187" s="41" t="s">
        <v>56</v>
      </c>
    </row>
    <row r="188" spans="1:3">
      <c r="A188" s="42" t="s">
        <v>206</v>
      </c>
      <c r="B188" s="3"/>
      <c r="C188" s="42" t="s">
        <v>272</v>
      </c>
    </row>
    <row r="189" spans="1:3">
      <c r="A189" s="42" t="s">
        <v>209</v>
      </c>
      <c r="B189" s="3"/>
      <c r="C189" s="41" t="s">
        <v>57</v>
      </c>
    </row>
    <row r="190" spans="1:3">
      <c r="A190" s="42" t="s">
        <v>213</v>
      </c>
      <c r="B190" s="3"/>
      <c r="C190" s="42" t="s">
        <v>275</v>
      </c>
    </row>
    <row r="191" spans="1:3">
      <c r="A191" s="42" t="s">
        <v>14</v>
      </c>
      <c r="B191" s="3"/>
      <c r="C191" s="42" t="s">
        <v>276</v>
      </c>
    </row>
    <row r="192" spans="1:3">
      <c r="A192" s="42" t="s">
        <v>20</v>
      </c>
      <c r="B192" s="3"/>
      <c r="C192" s="42" t="s">
        <v>284</v>
      </c>
    </row>
    <row r="193" spans="1:3">
      <c r="A193" s="42" t="s">
        <v>41</v>
      </c>
      <c r="B193" s="3"/>
      <c r="C193" s="41" t="s">
        <v>29</v>
      </c>
    </row>
    <row r="194" spans="1:3">
      <c r="A194" s="42" t="s">
        <v>231</v>
      </c>
      <c r="B194" s="3"/>
      <c r="C194" s="42" t="s">
        <v>267</v>
      </c>
    </row>
    <row r="195" spans="1:3">
      <c r="A195" s="42" t="s">
        <v>234</v>
      </c>
      <c r="B195" s="3"/>
      <c r="C195" s="42" t="s">
        <v>270</v>
      </c>
    </row>
    <row r="196" spans="1:3">
      <c r="A196" s="42" t="s">
        <v>236</v>
      </c>
      <c r="B196" s="3"/>
      <c r="C196" s="42" t="s">
        <v>271</v>
      </c>
    </row>
    <row r="197" spans="1:3">
      <c r="A197" s="42" t="s">
        <v>238</v>
      </c>
      <c r="B197" s="3"/>
      <c r="C197" s="41" t="s">
        <v>30</v>
      </c>
    </row>
    <row r="198" spans="1:3">
      <c r="A198" s="42" t="s">
        <v>220</v>
      </c>
      <c r="B198" s="3"/>
      <c r="C198" s="42" t="s">
        <v>267</v>
      </c>
    </row>
    <row r="199" spans="1:3">
      <c r="A199" s="42" t="s">
        <v>223</v>
      </c>
      <c r="B199" s="3"/>
      <c r="C199" s="42" t="s">
        <v>270</v>
      </c>
    </row>
    <row r="200" spans="1:3">
      <c r="A200" s="42" t="s">
        <v>225</v>
      </c>
      <c r="B200" s="3"/>
      <c r="C200" s="42" t="s">
        <v>271</v>
      </c>
    </row>
    <row r="201" spans="1:3">
      <c r="A201" s="42" t="s">
        <v>227</v>
      </c>
      <c r="B201" s="3"/>
      <c r="C201" s="41" t="s">
        <v>31</v>
      </c>
    </row>
    <row r="202" spans="1:3">
      <c r="A202" s="42" t="s">
        <v>241</v>
      </c>
      <c r="B202" s="3"/>
      <c r="C202" s="42" t="s">
        <v>267</v>
      </c>
    </row>
    <row r="203" spans="1:3">
      <c r="A203" s="42" t="s">
        <v>244</v>
      </c>
      <c r="B203" s="3"/>
      <c r="C203" s="42" t="s">
        <v>270</v>
      </c>
    </row>
    <row r="204" spans="1:3">
      <c r="A204" s="41" t="s">
        <v>286</v>
      </c>
      <c r="B204" s="3"/>
      <c r="C204" s="42" t="s">
        <v>271</v>
      </c>
    </row>
    <row r="205" spans="1:3">
      <c r="A205" s="42" t="s">
        <v>182</v>
      </c>
      <c r="B205" s="3"/>
      <c r="C205" s="42" t="s">
        <v>298</v>
      </c>
    </row>
    <row r="206" spans="1:3">
      <c r="A206" s="42" t="s">
        <v>211</v>
      </c>
      <c r="B206" s="3"/>
      <c r="C206" s="41" t="s">
        <v>32</v>
      </c>
    </row>
    <row r="207" spans="1:3">
      <c r="A207" s="42" t="s">
        <v>42</v>
      </c>
      <c r="B207" s="3"/>
      <c r="C207" s="42" t="s">
        <v>267</v>
      </c>
    </row>
    <row r="208" spans="1:3">
      <c r="A208" s="42" t="s">
        <v>231</v>
      </c>
      <c r="B208" s="3"/>
      <c r="C208" s="42" t="s">
        <v>268</v>
      </c>
    </row>
    <row r="209" spans="1:3">
      <c r="A209" s="42" t="s">
        <v>234</v>
      </c>
      <c r="B209" s="3"/>
      <c r="C209" s="42" t="s">
        <v>269</v>
      </c>
    </row>
    <row r="210" spans="1:3">
      <c r="A210" s="42" t="s">
        <v>223</v>
      </c>
      <c r="B210" s="3"/>
      <c r="C210" s="42" t="s">
        <v>270</v>
      </c>
    </row>
    <row r="211" spans="1:3">
      <c r="A211" s="42" t="s">
        <v>225</v>
      </c>
      <c r="B211" s="3"/>
      <c r="C211" s="42" t="s">
        <v>271</v>
      </c>
    </row>
    <row r="212" spans="1:3">
      <c r="A212" s="42" t="s">
        <v>227</v>
      </c>
      <c r="B212" s="3"/>
      <c r="C212" s="41" t="s">
        <v>33</v>
      </c>
    </row>
    <row r="213" spans="1:3">
      <c r="A213" s="42" t="s">
        <v>217</v>
      </c>
      <c r="B213" s="3"/>
      <c r="C213" s="42" t="s">
        <v>267</v>
      </c>
    </row>
    <row r="214" spans="1:3">
      <c r="A214" s="41" t="s">
        <v>287</v>
      </c>
      <c r="B214" s="3"/>
      <c r="C214" s="42" t="s">
        <v>270</v>
      </c>
    </row>
    <row r="215" spans="1:3">
      <c r="A215" s="42" t="s">
        <v>215</v>
      </c>
      <c r="B215" s="3"/>
      <c r="C215" s="42" t="s">
        <v>271</v>
      </c>
    </row>
    <row r="216" spans="1:3">
      <c r="A216" s="42" t="s">
        <v>40</v>
      </c>
      <c r="B216" s="3"/>
      <c r="C216" s="42" t="s">
        <v>278</v>
      </c>
    </row>
    <row r="217" spans="1:3">
      <c r="A217" s="42" t="s">
        <v>54</v>
      </c>
      <c r="B217" s="3"/>
      <c r="C217" s="41" t="s">
        <v>140</v>
      </c>
    </row>
    <row r="218" spans="1:3">
      <c r="A218" s="42" t="s">
        <v>41</v>
      </c>
      <c r="B218" s="3"/>
      <c r="C218" s="42" t="s">
        <v>273</v>
      </c>
    </row>
    <row r="219" spans="1:3">
      <c r="A219" s="42" t="s">
        <v>220</v>
      </c>
      <c r="B219" s="3"/>
      <c r="C219" s="42" t="s">
        <v>274</v>
      </c>
    </row>
    <row r="220" spans="1:3">
      <c r="A220" s="42" t="s">
        <v>52</v>
      </c>
      <c r="B220" s="3"/>
      <c r="C220" s="42" t="s">
        <v>295</v>
      </c>
    </row>
    <row r="221" spans="1:3">
      <c r="A221" s="42" t="s">
        <v>53</v>
      </c>
      <c r="B221" s="3"/>
      <c r="C221" s="42" t="s">
        <v>296</v>
      </c>
    </row>
    <row r="222" spans="1:3">
      <c r="A222" s="41" t="s">
        <v>288</v>
      </c>
      <c r="B222" s="3"/>
      <c r="C222" s="41" t="s">
        <v>143</v>
      </c>
    </row>
    <row r="223" spans="1:3">
      <c r="A223" s="42" t="s">
        <v>14</v>
      </c>
      <c r="B223" s="3"/>
      <c r="C223" s="42" t="s">
        <v>267</v>
      </c>
    </row>
    <row r="224" spans="1:3">
      <c r="A224" s="42" t="s">
        <v>147</v>
      </c>
      <c r="B224" s="3"/>
      <c r="C224" s="42" t="s">
        <v>273</v>
      </c>
    </row>
    <row r="225" spans="1:3">
      <c r="A225" s="42" t="s">
        <v>37</v>
      </c>
      <c r="B225" s="3"/>
      <c r="C225" s="42" t="s">
        <v>274</v>
      </c>
    </row>
    <row r="226" spans="1:3">
      <c r="A226" s="42" t="s">
        <v>41</v>
      </c>
      <c r="B226" s="3"/>
      <c r="C226" s="42" t="s">
        <v>275</v>
      </c>
    </row>
    <row r="227" spans="1:3">
      <c r="A227" s="42" t="s">
        <v>251</v>
      </c>
      <c r="B227" s="3"/>
      <c r="C227" s="42" t="s">
        <v>276</v>
      </c>
    </row>
    <row r="228" spans="1:3">
      <c r="A228" s="42" t="s">
        <v>236</v>
      </c>
      <c r="B228" s="3"/>
      <c r="C228" s="42" t="s">
        <v>295</v>
      </c>
    </row>
    <row r="229" spans="1:3">
      <c r="A229" s="41" t="s">
        <v>289</v>
      </c>
      <c r="B229" s="3"/>
      <c r="C229" s="41" t="s">
        <v>145</v>
      </c>
    </row>
    <row r="230" spans="1:3">
      <c r="A230" s="42" t="s">
        <v>37</v>
      </c>
      <c r="B230" s="3"/>
      <c r="C230" s="42" t="s">
        <v>296</v>
      </c>
    </row>
    <row r="231" spans="1:3">
      <c r="A231" s="42" t="s">
        <v>42</v>
      </c>
      <c r="B231" s="3"/>
      <c r="C231" s="41" t="s">
        <v>147</v>
      </c>
    </row>
    <row r="232" spans="1:3">
      <c r="A232" s="42" t="s">
        <v>251</v>
      </c>
      <c r="B232" s="3"/>
      <c r="C232" s="42" t="s">
        <v>288</v>
      </c>
    </row>
    <row r="233" spans="1:3">
      <c r="A233" s="41" t="s">
        <v>290</v>
      </c>
      <c r="B233" s="3"/>
      <c r="C233" s="41" t="s">
        <v>149</v>
      </c>
    </row>
    <row r="234" spans="1:3">
      <c r="A234" s="42" t="s">
        <v>40</v>
      </c>
      <c r="B234" s="3"/>
      <c r="C234" s="42" t="s">
        <v>273</v>
      </c>
    </row>
    <row r="235" spans="1:3">
      <c r="A235" s="42" t="s">
        <v>54</v>
      </c>
      <c r="B235" s="3"/>
      <c r="C235" s="42" t="s">
        <v>274</v>
      </c>
    </row>
    <row r="236" spans="1:3">
      <c r="A236" s="42" t="s">
        <v>41</v>
      </c>
      <c r="B236" s="3"/>
      <c r="C236" s="42" t="s">
        <v>275</v>
      </c>
    </row>
    <row r="237" spans="1:3">
      <c r="A237" s="42" t="s">
        <v>51</v>
      </c>
      <c r="B237" s="3"/>
      <c r="C237" s="42" t="s">
        <v>276</v>
      </c>
    </row>
    <row r="238" spans="1:3">
      <c r="A238" s="42" t="s">
        <v>253</v>
      </c>
      <c r="B238" s="3"/>
      <c r="C238" s="42" t="s">
        <v>282</v>
      </c>
    </row>
    <row r="239" spans="1:3">
      <c r="A239" s="42" t="s">
        <v>256</v>
      </c>
      <c r="B239" s="3"/>
      <c r="C239" s="42" t="s">
        <v>283</v>
      </c>
    </row>
    <row r="240" spans="1:3">
      <c r="A240" s="41" t="s">
        <v>291</v>
      </c>
      <c r="B240" s="3"/>
      <c r="C240" s="42" t="s">
        <v>284</v>
      </c>
    </row>
    <row r="241" spans="1:3">
      <c r="A241" s="42" t="s">
        <v>198</v>
      </c>
      <c r="B241" s="3"/>
      <c r="C241" s="42" t="s">
        <v>295</v>
      </c>
    </row>
    <row r="242" spans="1:3">
      <c r="A242" s="42" t="s">
        <v>151</v>
      </c>
      <c r="B242" s="3"/>
      <c r="C242" s="42" t="s">
        <v>296</v>
      </c>
    </row>
    <row r="243" spans="1:3">
      <c r="A243" s="42" t="s">
        <v>152</v>
      </c>
      <c r="B243" s="3"/>
      <c r="C243" s="41" t="s">
        <v>151</v>
      </c>
    </row>
    <row r="244" spans="1:3">
      <c r="A244" s="42" t="s">
        <v>34</v>
      </c>
      <c r="B244" s="3"/>
      <c r="C244" s="42" t="s">
        <v>291</v>
      </c>
    </row>
    <row r="245" spans="1:3">
      <c r="A245" s="42" t="s">
        <v>36</v>
      </c>
      <c r="B245" s="3"/>
      <c r="C245" s="42" t="s">
        <v>292</v>
      </c>
    </row>
    <row r="246" spans="1:3">
      <c r="A246" s="42" t="s">
        <v>167</v>
      </c>
      <c r="B246" s="3"/>
      <c r="C246" s="42" t="s">
        <v>295</v>
      </c>
    </row>
    <row r="247" spans="1:3">
      <c r="A247" s="42" t="s">
        <v>170</v>
      </c>
      <c r="B247" s="3"/>
      <c r="C247" s="42" t="s">
        <v>298</v>
      </c>
    </row>
    <row r="248" spans="1:3">
      <c r="A248" s="42" t="s">
        <v>47</v>
      </c>
      <c r="B248" s="3"/>
      <c r="C248" s="41" t="s">
        <v>152</v>
      </c>
    </row>
    <row r="249" spans="1:3">
      <c r="A249" s="41" t="s">
        <v>292</v>
      </c>
      <c r="B249" s="3"/>
      <c r="C249" s="42" t="s">
        <v>275</v>
      </c>
    </row>
    <row r="250" spans="1:3">
      <c r="A250" s="42" t="s">
        <v>151</v>
      </c>
      <c r="B250" s="3"/>
      <c r="C250" s="42" t="s">
        <v>291</v>
      </c>
    </row>
    <row r="251" spans="1:3">
      <c r="A251" s="42" t="s">
        <v>34</v>
      </c>
      <c r="B251" s="3"/>
      <c r="C251" s="41" t="s">
        <v>153</v>
      </c>
    </row>
    <row r="252" spans="1:3">
      <c r="A252" s="42" t="s">
        <v>36</v>
      </c>
      <c r="B252" s="3"/>
      <c r="C252" s="42" t="s">
        <v>298</v>
      </c>
    </row>
    <row r="253" spans="1:3">
      <c r="A253" s="41" t="s">
        <v>293</v>
      </c>
      <c r="B253" s="3"/>
      <c r="C253" s="41" t="s">
        <v>34</v>
      </c>
    </row>
    <row r="254" spans="1:3">
      <c r="A254" s="42" t="s">
        <v>204</v>
      </c>
      <c r="B254" s="3"/>
      <c r="C254" s="42" t="s">
        <v>291</v>
      </c>
    </row>
    <row r="255" spans="1:3">
      <c r="A255" s="42" t="s">
        <v>15</v>
      </c>
      <c r="B255" s="3"/>
      <c r="C255" s="42" t="s">
        <v>292</v>
      </c>
    </row>
    <row r="256" spans="1:3">
      <c r="A256" s="42" t="s">
        <v>19</v>
      </c>
      <c r="B256" s="3"/>
      <c r="C256" s="42" t="s">
        <v>297</v>
      </c>
    </row>
    <row r="257" spans="1:3">
      <c r="A257" s="42" t="s">
        <v>20</v>
      </c>
      <c r="B257" s="3"/>
      <c r="C257" s="41" t="s">
        <v>36</v>
      </c>
    </row>
    <row r="258" spans="1:3">
      <c r="A258" s="42" t="s">
        <v>44</v>
      </c>
      <c r="B258" s="3"/>
      <c r="C258" s="42" t="s">
        <v>281</v>
      </c>
    </row>
    <row r="259" spans="1:3">
      <c r="A259" s="42" t="s">
        <v>239</v>
      </c>
      <c r="B259" s="3"/>
      <c r="C259" s="42" t="s">
        <v>291</v>
      </c>
    </row>
    <row r="260" spans="1:3">
      <c r="A260" s="42" t="s">
        <v>246</v>
      </c>
      <c r="B260" s="3"/>
      <c r="C260" s="42" t="s">
        <v>292</v>
      </c>
    </row>
    <row r="261" spans="1:3">
      <c r="A261" s="41" t="s">
        <v>294</v>
      </c>
      <c r="B261" s="3"/>
      <c r="C261" s="41" t="s">
        <v>37</v>
      </c>
    </row>
    <row r="262" spans="1:3">
      <c r="A262" s="42" t="s">
        <v>196</v>
      </c>
      <c r="B262" s="3"/>
      <c r="C262" s="42" t="s">
        <v>288</v>
      </c>
    </row>
    <row r="263" spans="1:3">
      <c r="A263" s="42" t="s">
        <v>198</v>
      </c>
      <c r="B263" s="3"/>
      <c r="C263" s="42" t="s">
        <v>289</v>
      </c>
    </row>
    <row r="264" spans="1:3">
      <c r="A264" s="42" t="s">
        <v>202</v>
      </c>
      <c r="B264" s="3"/>
      <c r="C264" s="41" t="s">
        <v>38</v>
      </c>
    </row>
    <row r="265" spans="1:3">
      <c r="A265" s="42" t="s">
        <v>46</v>
      </c>
      <c r="B265" s="3"/>
      <c r="C265" s="42" t="s">
        <v>266</v>
      </c>
    </row>
    <row r="266" spans="1:3">
      <c r="A266" s="42" t="s">
        <v>239</v>
      </c>
      <c r="B266" s="3"/>
      <c r="C266" s="41" t="s">
        <v>39</v>
      </c>
    </row>
    <row r="267" spans="1:3">
      <c r="A267" s="42" t="s">
        <v>246</v>
      </c>
      <c r="B267" s="3"/>
      <c r="C267" s="42" t="s">
        <v>296</v>
      </c>
    </row>
    <row r="268" spans="1:3">
      <c r="A268" s="41" t="s">
        <v>295</v>
      </c>
      <c r="B268" s="3"/>
      <c r="C268" s="41" t="s">
        <v>40</v>
      </c>
    </row>
    <row r="269" spans="1:3">
      <c r="A269" s="42" t="s">
        <v>6</v>
      </c>
      <c r="B269" s="3"/>
      <c r="C269" s="42" t="s">
        <v>287</v>
      </c>
    </row>
    <row r="270" spans="1:3">
      <c r="A270" s="42" t="s">
        <v>140</v>
      </c>
      <c r="B270" s="3"/>
      <c r="C270" s="42" t="s">
        <v>290</v>
      </c>
    </row>
    <row r="271" spans="1:3">
      <c r="A271" s="42" t="s">
        <v>143</v>
      </c>
      <c r="B271" s="3"/>
      <c r="C271" s="41" t="s">
        <v>54</v>
      </c>
    </row>
    <row r="272" spans="1:3">
      <c r="A272" s="42" t="s">
        <v>149</v>
      </c>
      <c r="B272" s="3"/>
      <c r="C272" s="42" t="s">
        <v>287</v>
      </c>
    </row>
    <row r="273" spans="1:3">
      <c r="A273" s="42" t="s">
        <v>151</v>
      </c>
      <c r="B273" s="3"/>
      <c r="C273" s="42" t="s">
        <v>290</v>
      </c>
    </row>
    <row r="274" spans="1:3">
      <c r="A274" s="41" t="s">
        <v>296</v>
      </c>
      <c r="B274" s="3"/>
      <c r="C274" s="41" t="s">
        <v>41</v>
      </c>
    </row>
    <row r="275" spans="1:3">
      <c r="A275" s="42" t="s">
        <v>140</v>
      </c>
      <c r="B275" s="3"/>
      <c r="C275" s="42" t="s">
        <v>267</v>
      </c>
    </row>
    <row r="276" spans="1:3">
      <c r="A276" s="42" t="s">
        <v>145</v>
      </c>
      <c r="B276" s="3"/>
      <c r="C276" s="42" t="s">
        <v>285</v>
      </c>
    </row>
    <row r="277" spans="1:3">
      <c r="A277" s="42" t="s">
        <v>149</v>
      </c>
      <c r="B277" s="3"/>
      <c r="C277" s="42" t="s">
        <v>287</v>
      </c>
    </row>
    <row r="278" spans="1:3">
      <c r="A278" s="42" t="s">
        <v>39</v>
      </c>
      <c r="B278" s="3"/>
      <c r="C278" s="42" t="s">
        <v>288</v>
      </c>
    </row>
    <row r="279" spans="1:3">
      <c r="A279" s="41" t="s">
        <v>297</v>
      </c>
      <c r="B279" s="3"/>
      <c r="C279" s="42" t="s">
        <v>290</v>
      </c>
    </row>
    <row r="280" spans="1:3">
      <c r="A280" s="42" t="s">
        <v>34</v>
      </c>
      <c r="B280" s="3"/>
      <c r="C280" s="41" t="s">
        <v>42</v>
      </c>
    </row>
    <row r="281" spans="1:3">
      <c r="A281" s="41" t="s">
        <v>298</v>
      </c>
      <c r="B281" s="3"/>
      <c r="C281" s="42" t="s">
        <v>286</v>
      </c>
    </row>
    <row r="282" spans="1:3">
      <c r="A282" s="42" t="s">
        <v>200</v>
      </c>
      <c r="B282" s="3"/>
      <c r="C282" s="42" t="s">
        <v>289</v>
      </c>
    </row>
    <row r="283" spans="1:3">
      <c r="A283" s="42" t="s">
        <v>10</v>
      </c>
      <c r="B283" s="3"/>
      <c r="C283" s="41" t="s">
        <v>43</v>
      </c>
    </row>
    <row r="284" spans="1:3">
      <c r="A284" s="42" t="s">
        <v>11</v>
      </c>
      <c r="B284" s="3"/>
      <c r="C284" s="42" t="s">
        <v>271</v>
      </c>
    </row>
    <row r="285" spans="1:3">
      <c r="A285" s="42" t="s">
        <v>19</v>
      </c>
      <c r="B285" s="3"/>
      <c r="C285" s="42" t="s">
        <v>272</v>
      </c>
    </row>
    <row r="286" spans="1:3">
      <c r="A286" s="42" t="s">
        <v>20</v>
      </c>
      <c r="B286" s="3"/>
      <c r="C286" s="42" t="s">
        <v>273</v>
      </c>
    </row>
    <row r="287" spans="1:3">
      <c r="A287" s="42" t="s">
        <v>21</v>
      </c>
      <c r="B287" s="3"/>
      <c r="C287" s="42" t="s">
        <v>274</v>
      </c>
    </row>
    <row r="288" spans="1:3">
      <c r="A288" s="42" t="s">
        <v>116</v>
      </c>
      <c r="B288" s="3"/>
      <c r="C288" s="42" t="s">
        <v>281</v>
      </c>
    </row>
    <row r="289" spans="1:3">
      <c r="A289" s="42" t="s">
        <v>118</v>
      </c>
      <c r="B289" s="3"/>
      <c r="C289" s="41" t="s">
        <v>44</v>
      </c>
    </row>
    <row r="290" spans="1:3">
      <c r="A290" s="42" t="s">
        <v>120</v>
      </c>
      <c r="B290" s="3"/>
      <c r="C290" s="42" t="s">
        <v>282</v>
      </c>
    </row>
    <row r="291" spans="1:3">
      <c r="A291" s="42" t="s">
        <v>122</v>
      </c>
      <c r="B291" s="3"/>
      <c r="C291" s="42" t="s">
        <v>293</v>
      </c>
    </row>
    <row r="292" spans="1:3">
      <c r="A292" s="42" t="s">
        <v>124</v>
      </c>
      <c r="B292" s="3"/>
      <c r="C292" s="41" t="s">
        <v>167</v>
      </c>
    </row>
    <row r="293" spans="1:3">
      <c r="A293" s="42" t="s">
        <v>26</v>
      </c>
      <c r="B293" s="3"/>
      <c r="C293" s="42" t="s">
        <v>279</v>
      </c>
    </row>
    <row r="294" spans="1:3">
      <c r="A294" s="42" t="s">
        <v>27</v>
      </c>
      <c r="B294" s="3"/>
      <c r="C294" s="42" t="s">
        <v>291</v>
      </c>
    </row>
    <row r="295" spans="1:3">
      <c r="A295" s="42" t="s">
        <v>31</v>
      </c>
      <c r="B295" s="3"/>
      <c r="C295" s="41" t="s">
        <v>170</v>
      </c>
    </row>
    <row r="296" spans="1:3">
      <c r="A296" s="42" t="s">
        <v>151</v>
      </c>
      <c r="B296" s="3"/>
      <c r="C296" s="42" t="s">
        <v>276</v>
      </c>
    </row>
    <row r="297" spans="1:3">
      <c r="A297" s="42" t="s">
        <v>153</v>
      </c>
      <c r="B297" s="3"/>
      <c r="C297" s="42" t="s">
        <v>279</v>
      </c>
    </row>
    <row r="298" spans="1:3">
      <c r="A298" s="42" t="s">
        <v>170</v>
      </c>
      <c r="B298" s="3"/>
      <c r="C298" s="42" t="s">
        <v>291</v>
      </c>
    </row>
    <row r="299" spans="1:3">
      <c r="A299" s="41" t="s">
        <v>335</v>
      </c>
      <c r="B299" s="3"/>
      <c r="C299" s="42" t="s">
        <v>298</v>
      </c>
    </row>
    <row r="300" spans="1:3">
      <c r="A300" s="42" t="s">
        <v>10</v>
      </c>
      <c r="B300" s="3"/>
      <c r="C300" s="41" t="s">
        <v>45</v>
      </c>
    </row>
    <row r="301" spans="1:3">
      <c r="A301" s="42" t="s">
        <v>11</v>
      </c>
      <c r="B301" s="3"/>
      <c r="C301" s="42" t="s">
        <v>277</v>
      </c>
    </row>
    <row r="302" spans="1:3">
      <c r="A302" s="42" t="s">
        <v>19</v>
      </c>
      <c r="B302" s="3"/>
      <c r="C302" s="42" t="s">
        <v>278</v>
      </c>
    </row>
    <row r="303" spans="1:3">
      <c r="A303" s="42" t="s">
        <v>116</v>
      </c>
      <c r="B303" s="3"/>
      <c r="C303" s="42" t="s">
        <v>283</v>
      </c>
    </row>
    <row r="304" spans="1:3">
      <c r="A304" s="42" t="s">
        <v>118</v>
      </c>
      <c r="B304" s="3"/>
      <c r="C304" s="41" t="s">
        <v>46</v>
      </c>
    </row>
    <row r="305" spans="1:3">
      <c r="A305" s="42" t="s">
        <v>120</v>
      </c>
      <c r="B305" s="3"/>
      <c r="C305" s="42" t="s">
        <v>267</v>
      </c>
    </row>
    <row r="306" spans="1:3">
      <c r="A306" s="41" t="s">
        <v>337</v>
      </c>
      <c r="B306" s="3"/>
      <c r="C306" s="42" t="s">
        <v>280</v>
      </c>
    </row>
    <row r="307" spans="1:3">
      <c r="A307" s="42" t="s">
        <v>10</v>
      </c>
      <c r="B307" s="3"/>
      <c r="C307" s="42" t="s">
        <v>294</v>
      </c>
    </row>
    <row r="308" spans="1:3">
      <c r="A308" s="42" t="s">
        <v>11</v>
      </c>
      <c r="B308" s="3"/>
      <c r="C308" s="41" t="s">
        <v>47</v>
      </c>
    </row>
    <row r="309" spans="1:3">
      <c r="A309" s="42" t="s">
        <v>19</v>
      </c>
      <c r="B309" s="3"/>
      <c r="C309" s="42" t="s">
        <v>280</v>
      </c>
    </row>
    <row r="310" spans="1:3">
      <c r="A310" s="42" t="s">
        <v>116</v>
      </c>
      <c r="B310" s="3"/>
      <c r="C310" s="42" t="s">
        <v>291</v>
      </c>
    </row>
    <row r="311" spans="1:3">
      <c r="A311" s="42" t="s">
        <v>118</v>
      </c>
      <c r="B311" s="3"/>
      <c r="C311" s="41" t="s">
        <v>48</v>
      </c>
    </row>
    <row r="312" spans="1:3">
      <c r="A312" s="42" t="s">
        <v>120</v>
      </c>
      <c r="B312" s="3"/>
      <c r="C312" s="42" t="s">
        <v>275</v>
      </c>
    </row>
    <row r="313" spans="1:3">
      <c r="A313" s="41" t="s">
        <v>346</v>
      </c>
      <c r="B313" s="3"/>
      <c r="C313" s="42" t="s">
        <v>276</v>
      </c>
    </row>
    <row r="314" spans="1:3">
      <c r="A314" s="42" t="s">
        <v>192</v>
      </c>
      <c r="B314" s="3"/>
      <c r="C314" s="42" t="s">
        <v>277</v>
      </c>
    </row>
    <row r="315" spans="1:3">
      <c r="A315" s="41" t="s">
        <v>376</v>
      </c>
      <c r="B315" s="3"/>
      <c r="C315" s="41" t="s">
        <v>51</v>
      </c>
    </row>
    <row r="316" spans="1:3">
      <c r="A316" s="3"/>
      <c r="B316" s="3"/>
      <c r="C316" s="42" t="s">
        <v>290</v>
      </c>
    </row>
    <row r="317" spans="1:3">
      <c r="A317" s="3"/>
      <c r="B317" s="3"/>
      <c r="C317" s="41" t="s">
        <v>253</v>
      </c>
    </row>
    <row r="318" spans="1:3">
      <c r="A318" s="3"/>
      <c r="B318" s="3"/>
      <c r="C318" s="42" t="s">
        <v>290</v>
      </c>
    </row>
    <row r="319" spans="1:3">
      <c r="A319" s="3"/>
      <c r="B319" s="3"/>
      <c r="C319" s="41" t="s">
        <v>256</v>
      </c>
    </row>
    <row r="320" spans="1:3">
      <c r="A320" s="3"/>
      <c r="B320" s="3"/>
      <c r="C320" s="42" t="s">
        <v>290</v>
      </c>
    </row>
    <row r="321" spans="1:3">
      <c r="A321" s="3"/>
      <c r="B321" s="3"/>
      <c r="C321" s="41" t="s">
        <v>251</v>
      </c>
    </row>
    <row r="322" spans="1:3">
      <c r="A322" s="3"/>
      <c r="B322" s="3"/>
      <c r="C322" s="42" t="s">
        <v>288</v>
      </c>
    </row>
    <row r="323" spans="1:3">
      <c r="A323" s="3"/>
      <c r="B323" s="3"/>
      <c r="C323" s="42" t="s">
        <v>289</v>
      </c>
    </row>
    <row r="324" spans="1:3">
      <c r="A324" s="3"/>
      <c r="B324" s="3"/>
      <c r="C324" s="41" t="s">
        <v>231</v>
      </c>
    </row>
    <row r="325" spans="1:3">
      <c r="A325" s="3"/>
      <c r="B325" s="3"/>
      <c r="C325" s="42" t="s">
        <v>267</v>
      </c>
    </row>
    <row r="326" spans="1:3">
      <c r="A326" s="3"/>
      <c r="B326" s="3"/>
      <c r="C326" s="42" t="s">
        <v>285</v>
      </c>
    </row>
    <row r="327" spans="1:3">
      <c r="A327" s="3"/>
      <c r="B327" s="3"/>
      <c r="C327" s="42" t="s">
        <v>286</v>
      </c>
    </row>
    <row r="328" spans="1:3">
      <c r="A328" s="3"/>
      <c r="B328" s="3"/>
      <c r="C328" s="41" t="s">
        <v>234</v>
      </c>
    </row>
    <row r="329" spans="1:3">
      <c r="A329" s="3"/>
      <c r="B329" s="3"/>
      <c r="C329" s="42" t="s">
        <v>285</v>
      </c>
    </row>
    <row r="330" spans="1:3">
      <c r="A330" s="3"/>
      <c r="B330" s="3"/>
      <c r="C330" s="42" t="s">
        <v>286</v>
      </c>
    </row>
    <row r="331" spans="1:3">
      <c r="A331" s="3"/>
      <c r="B331" s="3"/>
      <c r="C331" s="41" t="s">
        <v>236</v>
      </c>
    </row>
    <row r="332" spans="1:3">
      <c r="A332" s="3"/>
      <c r="B332" s="3"/>
      <c r="C332" s="42" t="s">
        <v>267</v>
      </c>
    </row>
    <row r="333" spans="1:3">
      <c r="A333" s="3"/>
      <c r="B333" s="3"/>
      <c r="C333" s="42" t="s">
        <v>285</v>
      </c>
    </row>
    <row r="334" spans="1:3">
      <c r="A334" s="3"/>
      <c r="B334" s="3"/>
      <c r="C334" s="42" t="s">
        <v>288</v>
      </c>
    </row>
    <row r="335" spans="1:3">
      <c r="A335" s="3"/>
      <c r="B335" s="3"/>
      <c r="C335" s="41" t="s">
        <v>238</v>
      </c>
    </row>
    <row r="336" spans="1:3">
      <c r="A336" s="3"/>
      <c r="B336" s="3"/>
      <c r="C336" s="42" t="s">
        <v>267</v>
      </c>
    </row>
    <row r="337" spans="1:3">
      <c r="A337" s="3"/>
      <c r="B337" s="3"/>
      <c r="C337" s="42" t="s">
        <v>285</v>
      </c>
    </row>
    <row r="338" spans="1:3">
      <c r="A338" s="3"/>
      <c r="B338" s="3"/>
      <c r="C338" s="41" t="s">
        <v>239</v>
      </c>
    </row>
    <row r="339" spans="1:3">
      <c r="A339" s="3"/>
      <c r="B339" s="3"/>
      <c r="C339" s="42" t="s">
        <v>281</v>
      </c>
    </row>
    <row r="340" spans="1:3">
      <c r="A340" s="3"/>
      <c r="B340" s="3"/>
      <c r="C340" s="42" t="s">
        <v>293</v>
      </c>
    </row>
    <row r="341" spans="1:3">
      <c r="A341" s="3"/>
      <c r="B341" s="3"/>
      <c r="C341" s="42" t="s">
        <v>294</v>
      </c>
    </row>
    <row r="342" spans="1:3">
      <c r="A342" s="3"/>
      <c r="B342" s="3"/>
      <c r="C342" s="41" t="s">
        <v>220</v>
      </c>
    </row>
    <row r="343" spans="1:3">
      <c r="A343" s="3"/>
      <c r="B343" s="3"/>
      <c r="C343" s="42" t="s">
        <v>285</v>
      </c>
    </row>
    <row r="344" spans="1:3">
      <c r="A344" s="3"/>
      <c r="B344" s="3"/>
      <c r="C344" s="42" t="s">
        <v>287</v>
      </c>
    </row>
    <row r="345" spans="1:3">
      <c r="A345" s="3"/>
      <c r="B345" s="3"/>
      <c r="C345" s="41" t="s">
        <v>223</v>
      </c>
    </row>
    <row r="346" spans="1:3">
      <c r="A346" s="3"/>
      <c r="B346" s="3"/>
      <c r="C346" s="42" t="s">
        <v>267</v>
      </c>
    </row>
    <row r="347" spans="1:3">
      <c r="A347" s="3"/>
      <c r="B347" s="3"/>
      <c r="C347" s="42" t="s">
        <v>285</v>
      </c>
    </row>
    <row r="348" spans="1:3">
      <c r="A348" s="3"/>
      <c r="B348" s="3"/>
      <c r="C348" s="42" t="s">
        <v>286</v>
      </c>
    </row>
    <row r="349" spans="1:3">
      <c r="A349" s="3"/>
      <c r="B349" s="3"/>
      <c r="C349" s="41" t="s">
        <v>225</v>
      </c>
    </row>
    <row r="350" spans="1:3">
      <c r="A350" s="3"/>
      <c r="B350" s="3"/>
      <c r="C350" s="42" t="s">
        <v>267</v>
      </c>
    </row>
    <row r="351" spans="1:3">
      <c r="A351" s="3"/>
      <c r="B351" s="3"/>
      <c r="C351" s="42" t="s">
        <v>285</v>
      </c>
    </row>
    <row r="352" spans="1:3">
      <c r="A352" s="3"/>
      <c r="B352" s="3"/>
      <c r="C352" s="42" t="s">
        <v>286</v>
      </c>
    </row>
    <row r="353" spans="1:3">
      <c r="A353" s="3"/>
      <c r="B353" s="3"/>
      <c r="C353" s="41" t="s">
        <v>227</v>
      </c>
    </row>
    <row r="354" spans="1:3">
      <c r="A354" s="3"/>
      <c r="B354" s="3"/>
      <c r="C354" s="42" t="s">
        <v>267</v>
      </c>
    </row>
    <row r="355" spans="1:3">
      <c r="A355" s="3"/>
      <c r="B355" s="3"/>
      <c r="C355" s="42" t="s">
        <v>285</v>
      </c>
    </row>
    <row r="356" spans="1:3">
      <c r="A356" s="3"/>
      <c r="B356" s="3"/>
      <c r="C356" s="42" t="s">
        <v>286</v>
      </c>
    </row>
    <row r="357" spans="1:3">
      <c r="A357" s="3"/>
      <c r="B357" s="3"/>
      <c r="C357" s="41" t="s">
        <v>52</v>
      </c>
    </row>
    <row r="358" spans="1:3">
      <c r="A358" s="3"/>
      <c r="B358" s="3"/>
      <c r="C358" s="42" t="s">
        <v>267</v>
      </c>
    </row>
    <row r="359" spans="1:3">
      <c r="A359" s="3"/>
      <c r="B359" s="3"/>
      <c r="C359" s="42" t="s">
        <v>287</v>
      </c>
    </row>
    <row r="360" spans="1:3">
      <c r="A360" s="3"/>
      <c r="B360" s="3"/>
      <c r="C360" s="41" t="s">
        <v>53</v>
      </c>
    </row>
    <row r="361" spans="1:3">
      <c r="A361" s="3"/>
      <c r="B361" s="3"/>
      <c r="C361" s="42" t="s">
        <v>267</v>
      </c>
    </row>
    <row r="362" spans="1:3">
      <c r="A362" s="3"/>
      <c r="B362" s="3"/>
      <c r="C362" s="42" t="s">
        <v>287</v>
      </c>
    </row>
    <row r="363" spans="1:3">
      <c r="A363" s="3"/>
      <c r="B363" s="3"/>
      <c r="C363" s="41" t="s">
        <v>241</v>
      </c>
    </row>
    <row r="364" spans="1:3">
      <c r="A364" s="3"/>
      <c r="B364" s="3"/>
      <c r="C364" s="42" t="s">
        <v>267</v>
      </c>
    </row>
    <row r="365" spans="1:3">
      <c r="A365" s="3"/>
      <c r="B365" s="3"/>
      <c r="C365" s="42" t="s">
        <v>285</v>
      </c>
    </row>
    <row r="366" spans="1:3">
      <c r="A366" s="3"/>
      <c r="B366" s="3"/>
      <c r="C366" s="41" t="s">
        <v>244</v>
      </c>
    </row>
    <row r="367" spans="1:3">
      <c r="A367" s="3"/>
      <c r="B367" s="3"/>
      <c r="C367" s="42" t="s">
        <v>267</v>
      </c>
    </row>
    <row r="368" spans="1:3">
      <c r="A368" s="3"/>
      <c r="B368" s="3"/>
      <c r="C368" s="42" t="s">
        <v>285</v>
      </c>
    </row>
    <row r="369" spans="1:3">
      <c r="A369" s="3"/>
      <c r="B369" s="3"/>
      <c r="C369" s="41" t="s">
        <v>246</v>
      </c>
    </row>
    <row r="370" spans="1:3">
      <c r="A370" s="3"/>
      <c r="B370" s="3"/>
      <c r="C370" s="42" t="s">
        <v>281</v>
      </c>
    </row>
    <row r="371" spans="1:3">
      <c r="A371" s="3"/>
      <c r="B371" s="3"/>
      <c r="C371" s="42" t="s">
        <v>293</v>
      </c>
    </row>
    <row r="372" spans="1:3">
      <c r="A372" s="3"/>
      <c r="B372" s="3"/>
      <c r="C372" s="42" t="s">
        <v>294</v>
      </c>
    </row>
    <row r="373" spans="1:3">
      <c r="A373" s="3"/>
      <c r="B373" s="3"/>
      <c r="C373" s="41" t="s">
        <v>217</v>
      </c>
    </row>
    <row r="374" spans="1:3">
      <c r="A374" s="3"/>
      <c r="B374" s="3"/>
      <c r="C374" s="42" t="s">
        <v>286</v>
      </c>
    </row>
    <row r="375" spans="1:3">
      <c r="A375" s="3"/>
      <c r="B375" s="3"/>
      <c r="C375" s="41" t="s">
        <v>376</v>
      </c>
    </row>
  </sheetData>
  <sheetProtection selectLockedCells="1" sort="0" autoFilter="0"/>
  <pageMargins left="0.7" right="0.7" top="0.75" bottom="0.75" header="0.3" footer="0.3"/>
  <pageSetup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2" zoomScale="130" zoomScaleNormal="130" workbookViewId="0">
      <selection activeCell="A29" sqref="A29"/>
    </sheetView>
  </sheetViews>
  <sheetFormatPr defaultColWidth="9.109375" defaultRowHeight="14.4"/>
  <cols>
    <col min="1" max="1" width="149.88671875" style="3" bestFit="1" customWidth="1"/>
    <col min="2" max="16384" width="9.109375" style="3"/>
  </cols>
  <sheetData>
    <row r="1" spans="1:1">
      <c r="A1" s="65" t="s">
        <v>510</v>
      </c>
    </row>
    <row r="2" spans="1:1">
      <c r="A2" s="64" t="s">
        <v>860</v>
      </c>
    </row>
    <row r="3" spans="1:1">
      <c r="A3" s="64" t="s">
        <v>861</v>
      </c>
    </row>
    <row r="4" spans="1:1">
      <c r="A4" s="64" t="s">
        <v>845</v>
      </c>
    </row>
    <row r="5" spans="1:1">
      <c r="A5" s="64" t="s">
        <v>846</v>
      </c>
    </row>
    <row r="6" spans="1:1" ht="72">
      <c r="A6" s="66" t="s">
        <v>862</v>
      </c>
    </row>
    <row r="7" spans="1:1">
      <c r="A7" s="64"/>
    </row>
    <row r="8" spans="1:1">
      <c r="A8" s="65" t="s">
        <v>513</v>
      </c>
    </row>
    <row r="9" spans="1:1" ht="57.6">
      <c r="A9" s="66" t="s">
        <v>847</v>
      </c>
    </row>
    <row r="10" spans="1:1">
      <c r="A10" s="64" t="s">
        <v>863</v>
      </c>
    </row>
    <row r="11" spans="1:1">
      <c r="A11" s="64" t="s">
        <v>864</v>
      </c>
    </row>
    <row r="12" spans="1:1">
      <c r="A12" s="64" t="s">
        <v>848</v>
      </c>
    </row>
    <row r="13" spans="1:1">
      <c r="A13" s="64" t="s">
        <v>514</v>
      </c>
    </row>
    <row r="14" spans="1:1">
      <c r="A14" s="64"/>
    </row>
    <row r="15" spans="1:1">
      <c r="A15" s="65" t="s">
        <v>512</v>
      </c>
    </row>
    <row r="16" spans="1:1">
      <c r="A16" s="64" t="s">
        <v>849</v>
      </c>
    </row>
    <row r="17" spans="1:1">
      <c r="A17" s="64" t="s">
        <v>841</v>
      </c>
    </row>
    <row r="18" spans="1:1">
      <c r="A18" s="64" t="s">
        <v>865</v>
      </c>
    </row>
    <row r="19" spans="1:1">
      <c r="A19" s="64" t="s">
        <v>850</v>
      </c>
    </row>
    <row r="20" spans="1:1" ht="28.8">
      <c r="A20" s="66" t="s">
        <v>851</v>
      </c>
    </row>
    <row r="21" spans="1:1" ht="72">
      <c r="A21" s="154" t="s">
        <v>852</v>
      </c>
    </row>
    <row r="22" spans="1:1">
      <c r="A22" s="66" t="s">
        <v>853</v>
      </c>
    </row>
    <row r="23" spans="1:1">
      <c r="A23" s="147"/>
    </row>
    <row r="24" spans="1:1">
      <c r="A24" s="65" t="s">
        <v>842</v>
      </c>
    </row>
    <row r="25" spans="1:1" ht="57.6">
      <c r="A25" s="66" t="s">
        <v>854</v>
      </c>
    </row>
    <row r="26" spans="1:1" ht="72">
      <c r="A26" s="175" t="s">
        <v>866</v>
      </c>
    </row>
  </sheetData>
  <sheetProtection selectLockedCells="1"/>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liability_x0020_Guideline xmlns="b9797b26-4180-410e-a4f1-c5973bd79cc2">Technical Reference Document: Assessing and Reducing Risk Tool</Reliability_x0020_Guideline>
    <Grouping xmlns="d255dc3e-053e-4b62-8283-68abfc61cdbb">Approved Technical Reference Documents</Grouping>
    <KpiDescription xmlns="http://schemas.microsoft.com/sharepoint/v3">Technical Reference Document: Assessing and Reducing Risk Tool</KpiDescription>
    <Doc_x0020_ID xmlns="b9797b26-4180-410e-a4f1-c5973bd79cc2">TR-CYB-0621B-1</Doc_x0020_ID>
    <Subgroup xmlns="b9797b26-4180-410e-a4f1-c5973bd79cc2">SWG</Subgroup>
    <Approval_x0020_Date xmlns="b9797b26-4180-410e-a4f1-c5973bd79cc2">2021-06-08T04:00:00+00:00</Approval_x0020_Date>
    <Category xmlns="b9797b26-4180-410e-a4f1-c5973bd79cc2">Cyber</Category>
    <Survey xmlns="b9797b26-4180-410e-a4f1-c5973bd79cc2">
      <Url xsi:nil="true"/>
      <Description xsi:nil="true"/>
    </Survey>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85FC696ABE1ED34B9EE63038713D4A79" ma:contentTypeVersion="11" ma:contentTypeDescription="Create a new document." ma:contentTypeScope="" ma:versionID="a3996d0ef985754d4001d17f6ffaf16d">
  <xsd:schema xmlns:xsd="http://www.w3.org/2001/XMLSchema" xmlns:xs="http://www.w3.org/2001/XMLSchema" xmlns:p="http://schemas.microsoft.com/office/2006/metadata/properties" xmlns:ns1="http://schemas.microsoft.com/sharepoint/v3" xmlns:ns2="cbf880be-c7c2-4487-81cc-39803b2f2238" xmlns:ns3="d255dc3e-053e-4b62-8283-68abfc61cdbb" xmlns:ns4="b9797b26-4180-410e-a4f1-c5973bd79cc2" targetNamespace="http://schemas.microsoft.com/office/2006/metadata/properties" ma:root="true" ma:fieldsID="d1bb538572df1890b055cb20f5248405" ns1:_="" ns2:_="" ns3:_="" ns4:_="">
    <xsd:import namespace="http://schemas.microsoft.com/sharepoint/v3"/>
    <xsd:import namespace="cbf880be-c7c2-4487-81cc-39803b2f2238"/>
    <xsd:import namespace="d255dc3e-053e-4b62-8283-68abfc61cdbb"/>
    <xsd:import namespace="b9797b26-4180-410e-a4f1-c5973bd79cc2"/>
    <xsd:element name="properties">
      <xsd:complexType>
        <xsd:sequence>
          <xsd:element name="documentManagement">
            <xsd:complexType>
              <xsd:all>
                <xsd:element ref="ns2:_dlc_DocId" minOccurs="0"/>
                <xsd:element ref="ns2:_dlc_DocIdUrl" minOccurs="0"/>
                <xsd:element ref="ns2:_dlc_DocIdPersistId" minOccurs="0"/>
                <xsd:element ref="ns3:Grouping" minOccurs="0"/>
                <xsd:element ref="ns1:KpiDescription"/>
                <xsd:element ref="ns4:Reliability_x0020_Guideline" minOccurs="0"/>
                <xsd:element ref="ns3:SharedWithUsers" minOccurs="0"/>
                <xsd:element ref="ns4:Approval_x0020_Date" minOccurs="0"/>
                <xsd:element ref="ns4:Category" minOccurs="0"/>
                <xsd:element ref="ns4:Doc_x0020_ID" minOccurs="0"/>
                <xsd:element ref="ns4:Subgroup" minOccurs="0"/>
                <xsd:element ref="ns4:Surve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12"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Grouping" ma:index="11" nillable="true" ma:displayName="Grouping" ma:format="Dropdown" ma:internalName="Grouping" ma:readOnly="false">
      <xsd:simpleType>
        <xsd:restriction base="dms:Choice">
          <xsd:enumeration value="Approved Reliability Guidelines"/>
          <xsd:enumeration value="Draft Reliability Guidelines"/>
          <xsd:enumeration value="Approved Security Guidelines"/>
          <xsd:enumeration value="Draft Security Guidelines"/>
          <xsd:enumeration value="Approved Technical Reference Documents"/>
          <xsd:enumeration value="Draft Technical Reference Documents"/>
          <xsd:enumeration value="Whitepapers"/>
          <xsd:enumeration value="Retired Reliability Guidelines"/>
          <xsd:enumeration value="Retired Security Guidelines"/>
          <xsd:enumeration value="Retired Technical Reference Documents"/>
          <xsd:enumeration value="Whitepapers"/>
          <xsd:enumeration value="Retired Whitepapers"/>
          <xsd:enumeration value="Position Papers"/>
          <xsd:enumeration value="Technical Reference Documents"/>
        </xsd:restrictio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797b26-4180-410e-a4f1-c5973bd79cc2" elementFormDefault="qualified">
    <xsd:import namespace="http://schemas.microsoft.com/office/2006/documentManagement/types"/>
    <xsd:import namespace="http://schemas.microsoft.com/office/infopath/2007/PartnerControls"/>
    <xsd:element name="Reliability_x0020_Guideline" ma:index="13" nillable="true" ma:displayName="Guideline" ma:internalName="Reliability_x0020_Guideline">
      <xsd:simpleType>
        <xsd:restriction base="dms:Text">
          <xsd:maxLength value="255"/>
        </xsd:restriction>
      </xsd:simpleType>
    </xsd:element>
    <xsd:element name="Approval_x0020_Date" ma:index="15" nillable="true" ma:displayName="Approval Date" ma:description="Date approved by the RSTC" ma:format="DateOnly" ma:internalName="Approval_x0020_Date">
      <xsd:simpleType>
        <xsd:restriction base="dms:DateTime"/>
      </xsd:simpleType>
    </xsd:element>
    <xsd:element name="Category" ma:index="16" nillable="true" ma:displayName="Category" ma:format="Dropdown" ma:internalName="Category">
      <xsd:simpleType>
        <xsd:restriction base="dms:Choice">
          <xsd:enumeration value="Balancing"/>
          <xsd:enumeration value="Cyber"/>
          <xsd:enumeration value="Distributed Energy Resources"/>
          <xsd:enumeration value="Energy Assurance"/>
          <xsd:enumeration value="Modeling and Verification"/>
          <xsd:enumeration value="Operations"/>
          <xsd:enumeration value="Physical"/>
          <xsd:enumeration value="Planning Studies"/>
          <xsd:enumeration value="Protection and Control"/>
          <xsd:enumeration value="Resource Performance"/>
          <xsd:enumeration value="Stability, Protection, and Control"/>
          <xsd:enumeration value="Supply Chain"/>
          <xsd:enumeration value="Transmission Planning"/>
          <xsd:enumeration value="Inverter-Based Resource Performance"/>
          <xsd:enumeration value="Disturbance"/>
          <xsd:enumeration value="Fuel Assurance"/>
        </xsd:restriction>
      </xsd:simpleType>
    </xsd:element>
    <xsd:element name="Doc_x0020_ID" ma:index="17" nillable="true" ma:displayName="Doc ID" ma:internalName="Doc_x0020_ID">
      <xsd:simpleType>
        <xsd:restriction base="dms:Text">
          <xsd:maxLength value="255"/>
        </xsd:restriction>
      </xsd:simpleType>
    </xsd:element>
    <xsd:element name="Subgroup" ma:index="18" nillable="true" ma:displayName="Subgroup" ma:format="Dropdown" ma:internalName="Subgroup">
      <xsd:simpleType>
        <xsd:restriction base="dms:Choice">
          <xsd:enumeration value="6GHZTF"/>
          <xsd:enumeration value="EAS"/>
          <xsd:enumeration value="EGWG"/>
          <xsd:enumeration value="FRTF"/>
          <xsd:enumeration value="IRPWG"/>
          <xsd:enumeration value="LMWG"/>
          <xsd:enumeration value="MEITF"/>
          <xsd:enumeration value="PPMVTF"/>
          <xsd:enumeration value="RS"/>
          <xsd:enumeration value="RTOS"/>
          <xsd:enumeration value="SAMS"/>
          <xsd:enumeration value="SITES"/>
          <xsd:enumeration value="SWG"/>
          <xsd:enumeration value="SCS"/>
          <xsd:enumeration value="SCWG"/>
          <xsd:enumeration value="SMWG"/>
          <xsd:enumeration value="SPCWG"/>
          <xsd:enumeration value="SPIDERWG"/>
          <xsd:enumeration value="IRPS"/>
          <xsd:enumeration value="LICRT"/>
          <xsd:enumeration value="ERATF"/>
          <xsd:enumeration value="RAS"/>
          <xsd:enumeration value="PAWG"/>
          <xsd:enumeration value="SPIDERWG/SITES"/>
          <xsd:enumeration value="ERAWG"/>
          <xsd:enumeration value="EMTTF"/>
          <xsd:enumeration value="NERC Staff"/>
          <xsd:enumeration value="EMSWG"/>
        </xsd:restriction>
      </xsd:simpleType>
    </xsd:element>
    <xsd:element name="Survey" ma:index="19" nillable="true" ma:displayName="Survey" ma:format="Hyperlink" ma:internalName="Survey">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3E00C1-AAE4-4EBB-9AA8-802A6DBE428A}">
  <ds:schemaRefs>
    <ds:schemaRef ds:uri="http://purl.org/dc/elements/1.1/"/>
    <ds:schemaRef ds:uri="http://schemas.microsoft.com/office/2006/documentManagement/types"/>
    <ds:schemaRef ds:uri="http://purl.org/dc/dcmitype/"/>
    <ds:schemaRef ds:uri="http://purl.org/dc/terms/"/>
    <ds:schemaRef ds:uri="http://schemas.openxmlformats.org/package/2006/metadata/core-properties"/>
    <ds:schemaRef ds:uri="http://schemas.microsoft.com/office/2006/metadata/properties"/>
    <ds:schemaRef ds:uri="http://schemas.microsoft.com/office/infopath/2007/PartnerControls"/>
    <ds:schemaRef ds:uri="e099aa56-b096-46b6-9626-70fba7a187a4"/>
    <ds:schemaRef ds:uri="http://www.w3.org/XML/1998/namespace"/>
  </ds:schemaRefs>
</ds:datastoreItem>
</file>

<file path=customXml/itemProps2.xml><?xml version="1.0" encoding="utf-8"?>
<ds:datastoreItem xmlns:ds="http://schemas.openxmlformats.org/officeDocument/2006/customXml" ds:itemID="{A160174B-0083-4F93-B0D3-9D4AD18B13B2}"/>
</file>

<file path=customXml/itemProps3.xml><?xml version="1.0" encoding="utf-8"?>
<ds:datastoreItem xmlns:ds="http://schemas.openxmlformats.org/officeDocument/2006/customXml" ds:itemID="{12C93408-1C32-4D51-A7E0-E7376B853170}"/>
</file>

<file path=customXml/itemProps4.xml><?xml version="1.0" encoding="utf-8"?>
<ds:datastoreItem xmlns:ds="http://schemas.openxmlformats.org/officeDocument/2006/customXml" ds:itemID="{1F2DA985-706A-437E-803D-5B0C33ABD9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Disclaimer</vt:lpstr>
      <vt:lpstr>Instructions</vt:lpstr>
      <vt:lpstr>Implementation Dashboard</vt:lpstr>
      <vt:lpstr>Self-Assessment</vt:lpstr>
      <vt:lpstr>CIP Standards</vt:lpstr>
      <vt:lpstr>Cyber Security Framework</vt:lpstr>
      <vt:lpstr>data_validation_values</vt:lpstr>
      <vt:lpstr>Pivot Tables</vt:lpstr>
      <vt:lpstr>Background Information</vt:lpstr>
      <vt:lpstr>dv_cip_id</vt:lpstr>
      <vt:lpstr>dv_csf_category_id</vt:lpstr>
      <vt:lpstr>dv_csf_subcategory_id</vt:lpstr>
      <vt:lpstr>dv_implementation_tier</vt:lpstr>
      <vt:lpstr>dv_relationships</vt:lpstr>
      <vt:lpstr>lst_csf_subcategory_descriptions</vt:lpstr>
      <vt:lpstr>lst_indexmatch_cipv5id</vt:lpstr>
      <vt:lpstr>lst_indexmatch_csf_impl_levels</vt:lpstr>
      <vt:lpstr>lst_indexmatch_csf_subcatid</vt:lpstr>
      <vt:lpstr>lst_indexmatch_csfid_cipid_relationship</vt:lpstr>
      <vt:lpstr>lst_risks</vt:lpstr>
      <vt:lpstr>tbl_cip_csf</vt:lpstr>
      <vt:lpstr>tbl_cip_requirements</vt:lpstr>
      <vt:lpstr>tbl_csf_category_descriptions</vt:lpstr>
      <vt:lpstr>tbl_csf_subcategories_descriptions</vt:lpstr>
      <vt:lpstr>tbl_implementation_tier_description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DRAFT_Assessing and Reducing Risk Self Assessment Tool_v1.0 - CLEAN FINAL FOR PUBLICATION</dc:title>
  <dc:creator>Keith St. Amand</dc:creator>
  <cp:lastModifiedBy>Stephanie Lawrence</cp:lastModifiedBy>
  <cp:lastPrinted>2018-01-03T14:31:24Z</cp:lastPrinted>
  <dcterms:created xsi:type="dcterms:W3CDTF">2006-09-16T00:00:00Z</dcterms:created>
  <dcterms:modified xsi:type="dcterms:W3CDTF">2021-07-27T21:12:14Z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0x01010085FC696ABE1ED34B9EE63038713D4A79</vt:lpwstr>
  </property>
</Properties>
</file>