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480" yWindow="75" windowWidth="13260" windowHeight="10365"/>
  </bookViews>
  <sheets>
    <sheet name="Instructions" sheetId="16" r:id="rId1"/>
    <sheet name="Data Entry" sheetId="3" r:id="rId2"/>
    <sheet name="Adjustments" sheetId="5" r:id="rId3"/>
    <sheet name="Data Entry1224" sheetId="17" state="hidden" r:id="rId4"/>
    <sheet name="Data Entry1830" sheetId="7" state="hidden" r:id="rId5"/>
    <sheet name="Adjustments1830" sheetId="8" state="hidden" r:id="rId6"/>
    <sheet name="Data Entry2040" sheetId="9" state="hidden" r:id="rId7"/>
    <sheet name="Adjustments2040" sheetId="10" state="hidden" r:id="rId8"/>
    <sheet name="Data Entry1852" sheetId="12" state="hidden" r:id="rId9"/>
    <sheet name="Adjustments1852" sheetId="11" state="hidden" r:id="rId10"/>
    <sheet name="Data Entry2052" sheetId="13" state="hidden" r:id="rId11"/>
    <sheet name="Adjustments2052" sheetId="14" state="hidden" r:id="rId12"/>
    <sheet name="Summary" sheetId="15" r:id="rId13"/>
    <sheet name="Variable Bias Supplemental Info" sheetId="4" r:id="rId14"/>
    <sheet name="BA Form 2 Event Data" sheetId="6" r:id="rId15"/>
  </sheets>
  <calcPr calcId="125725"/>
</workbook>
</file>

<file path=xl/calcChain.xml><?xml version="1.0" encoding="utf-8"?>
<calcChain xmlns="http://schemas.openxmlformats.org/spreadsheetml/2006/main">
  <c r="B17" i="15"/>
  <c r="B16"/>
  <c r="B15"/>
  <c r="B14"/>
  <c r="E45" i="12"/>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E45" i="13"/>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E45" i="1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E45" i="9"/>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Q45" i="17"/>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P45"/>
  <c r="K45"/>
  <c r="J45" s="1"/>
  <c r="F45" i="15" s="1"/>
  <c r="F45" i="17"/>
  <c r="D45"/>
  <c r="C45"/>
  <c r="B45"/>
  <c r="P44"/>
  <c r="K44"/>
  <c r="L44" s="1"/>
  <c r="F44"/>
  <c r="D44"/>
  <c r="C44"/>
  <c r="B44"/>
  <c r="P43"/>
  <c r="K43"/>
  <c r="J43" s="1"/>
  <c r="F43" i="15" s="1"/>
  <c r="F43" i="17"/>
  <c r="D43"/>
  <c r="C43"/>
  <c r="B43"/>
  <c r="P42"/>
  <c r="K42"/>
  <c r="J42" s="1"/>
  <c r="F42" i="15" s="1"/>
  <c r="F42" i="17"/>
  <c r="D42"/>
  <c r="C42"/>
  <c r="B42"/>
  <c r="P41"/>
  <c r="L41"/>
  <c r="K41"/>
  <c r="J41" s="1"/>
  <c r="F41" i="15" s="1"/>
  <c r="F41" i="17"/>
  <c r="D41"/>
  <c r="C41"/>
  <c r="B41"/>
  <c r="P40"/>
  <c r="K40"/>
  <c r="J40" s="1"/>
  <c r="F40" i="15" s="1"/>
  <c r="F40" i="17"/>
  <c r="D40"/>
  <c r="C40"/>
  <c r="B40"/>
  <c r="P39"/>
  <c r="K39"/>
  <c r="J39" s="1"/>
  <c r="F39" i="15" s="1"/>
  <c r="F39" i="17"/>
  <c r="D39"/>
  <c r="C39"/>
  <c r="B39"/>
  <c r="P38"/>
  <c r="K38"/>
  <c r="J38" s="1"/>
  <c r="F38" i="15" s="1"/>
  <c r="F38" i="17"/>
  <c r="D38"/>
  <c r="C38"/>
  <c r="B38"/>
  <c r="P37"/>
  <c r="K37"/>
  <c r="J37" s="1"/>
  <c r="F37" i="15" s="1"/>
  <c r="F37" i="17"/>
  <c r="D37"/>
  <c r="C37"/>
  <c r="B37"/>
  <c r="P36"/>
  <c r="K36"/>
  <c r="L36" s="1"/>
  <c r="F36"/>
  <c r="D36"/>
  <c r="C36"/>
  <c r="B36"/>
  <c r="P35"/>
  <c r="L35"/>
  <c r="K35"/>
  <c r="J35" s="1"/>
  <c r="F35" i="15" s="1"/>
  <c r="F35" i="17"/>
  <c r="D35"/>
  <c r="C35"/>
  <c r="B35"/>
  <c r="P34"/>
  <c r="K34"/>
  <c r="J34" s="1"/>
  <c r="F34" i="15" s="1"/>
  <c r="F34" i="17"/>
  <c r="D34"/>
  <c r="C34"/>
  <c r="B34"/>
  <c r="P33"/>
  <c r="K33"/>
  <c r="J33" s="1"/>
  <c r="F33" i="15" s="1"/>
  <c r="F33" i="17"/>
  <c r="D33"/>
  <c r="C33"/>
  <c r="B33"/>
  <c r="P32"/>
  <c r="K32"/>
  <c r="L32" s="1"/>
  <c r="F32"/>
  <c r="D32"/>
  <c r="C32"/>
  <c r="B32"/>
  <c r="P31"/>
  <c r="N31"/>
  <c r="M31"/>
  <c r="K31"/>
  <c r="L31" s="1"/>
  <c r="F31"/>
  <c r="D31"/>
  <c r="C31"/>
  <c r="B31"/>
  <c r="P30"/>
  <c r="N30"/>
  <c r="L30"/>
  <c r="K30"/>
  <c r="J30" s="1"/>
  <c r="F30" i="15" s="1"/>
  <c r="F30" i="17"/>
  <c r="D30"/>
  <c r="C30"/>
  <c r="B30"/>
  <c r="P29"/>
  <c r="K29"/>
  <c r="L29" s="1"/>
  <c r="F29"/>
  <c r="D29"/>
  <c r="C29"/>
  <c r="B29"/>
  <c r="P28"/>
  <c r="K28"/>
  <c r="L28" s="1"/>
  <c r="F28"/>
  <c r="D28"/>
  <c r="C28"/>
  <c r="B28"/>
  <c r="P27"/>
  <c r="K27"/>
  <c r="J27" s="1"/>
  <c r="F27" i="15" s="1"/>
  <c r="F27" i="17"/>
  <c r="D27"/>
  <c r="C27"/>
  <c r="B27"/>
  <c r="M18" s="1"/>
  <c r="P26"/>
  <c r="K26"/>
  <c r="J26" s="1"/>
  <c r="F26" i="15" s="1"/>
  <c r="F26" i="17"/>
  <c r="D26"/>
  <c r="C26"/>
  <c r="B26"/>
  <c r="P25"/>
  <c r="L25"/>
  <c r="K25"/>
  <c r="J25" s="1"/>
  <c r="F25" i="15" s="1"/>
  <c r="F25" i="17"/>
  <c r="D25"/>
  <c r="C25"/>
  <c r="B25"/>
  <c r="P24"/>
  <c r="N24"/>
  <c r="M24"/>
  <c r="K24"/>
  <c r="J24" s="1"/>
  <c r="F24" i="15" s="1"/>
  <c r="F24" i="17"/>
  <c r="D24"/>
  <c r="C24"/>
  <c r="B24"/>
  <c r="P23"/>
  <c r="L23"/>
  <c r="K23"/>
  <c r="J23" s="1"/>
  <c r="F23" i="15" s="1"/>
  <c r="F23" i="17"/>
  <c r="D23"/>
  <c r="C23"/>
  <c r="B23"/>
  <c r="P22"/>
  <c r="N22"/>
  <c r="K22"/>
  <c r="J22" s="1"/>
  <c r="F22" i="15" s="1"/>
  <c r="F22" i="17"/>
  <c r="D22"/>
  <c r="C22"/>
  <c r="B22"/>
  <c r="P21"/>
  <c r="K21"/>
  <c r="J21" s="1"/>
  <c r="F21" i="15" s="1"/>
  <c r="F21" i="17"/>
  <c r="D21"/>
  <c r="C21"/>
  <c r="B21"/>
  <c r="P20"/>
  <c r="K20"/>
  <c r="J20" s="1"/>
  <c r="F20" i="15" s="1"/>
  <c r="F20" i="17"/>
  <c r="D20"/>
  <c r="C20"/>
  <c r="B20"/>
  <c r="P19"/>
  <c r="N19"/>
  <c r="M19"/>
  <c r="L19"/>
  <c r="K19"/>
  <c r="J19" s="1"/>
  <c r="F19" i="15" s="1"/>
  <c r="F19" i="17"/>
  <c r="D19"/>
  <c r="C19"/>
  <c r="B19"/>
  <c r="P18"/>
  <c r="N18"/>
  <c r="K18"/>
  <c r="J18" s="1"/>
  <c r="F18" i="15" s="1"/>
  <c r="F18" i="17"/>
  <c r="D18"/>
  <c r="C18"/>
  <c r="B18"/>
  <c r="P17"/>
  <c r="L17"/>
  <c r="K17"/>
  <c r="J17" s="1"/>
  <c r="F17" i="15" s="1"/>
  <c r="F17" i="17"/>
  <c r="D17"/>
  <c r="C17"/>
  <c r="B17"/>
  <c r="P16"/>
  <c r="K16"/>
  <c r="J16" s="1"/>
  <c r="F16" i="15" s="1"/>
  <c r="F16" i="17"/>
  <c r="D16"/>
  <c r="C16"/>
  <c r="B16"/>
  <c r="P15"/>
  <c r="N15"/>
  <c r="M15"/>
  <c r="K15"/>
  <c r="J15" s="1"/>
  <c r="F15" i="15" s="1"/>
  <c r="F15" i="17"/>
  <c r="D15"/>
  <c r="C15"/>
  <c r="B15"/>
  <c r="P14"/>
  <c r="N14"/>
  <c r="M14"/>
  <c r="K14"/>
  <c r="J14" s="1"/>
  <c r="F14" i="15" s="1"/>
  <c r="F14" i="17"/>
  <c r="D14"/>
  <c r="C14"/>
  <c r="B14"/>
  <c r="P13"/>
  <c r="N13"/>
  <c r="M13"/>
  <c r="K13"/>
  <c r="F13"/>
  <c r="D13"/>
  <c r="C13"/>
  <c r="B13"/>
  <c r="P12"/>
  <c r="N12"/>
  <c r="M12"/>
  <c r="K12"/>
  <c r="F12"/>
  <c r="D12"/>
  <c r="C12"/>
  <c r="B12"/>
  <c r="P11"/>
  <c r="N11"/>
  <c r="M11"/>
  <c r="K11"/>
  <c r="F11"/>
  <c r="D11"/>
  <c r="C11"/>
  <c r="B11"/>
  <c r="P10"/>
  <c r="N10"/>
  <c r="M10"/>
  <c r="K10"/>
  <c r="F10"/>
  <c r="D10"/>
  <c r="C10"/>
  <c r="B10"/>
  <c r="P9"/>
  <c r="N9"/>
  <c r="K9"/>
  <c r="F9"/>
  <c r="D9"/>
  <c r="C9"/>
  <c r="B9"/>
  <c r="P8"/>
  <c r="N8"/>
  <c r="M8"/>
  <c r="K8"/>
  <c r="F8"/>
  <c r="D8"/>
  <c r="C8"/>
  <c r="B8"/>
  <c r="P7"/>
  <c r="N7"/>
  <c r="K7"/>
  <c r="F7"/>
  <c r="D7"/>
  <c r="C7"/>
  <c r="B7"/>
  <c r="P6"/>
  <c r="K6"/>
  <c r="F6"/>
  <c r="D6"/>
  <c r="C6"/>
  <c r="B6"/>
  <c r="P5"/>
  <c r="K5"/>
  <c r="F5"/>
  <c r="D5"/>
  <c r="C5"/>
  <c r="B5"/>
  <c r="P4"/>
  <c r="K4"/>
  <c r="F4"/>
  <c r="D4"/>
  <c r="C4"/>
  <c r="B4"/>
  <c r="C1"/>
  <c r="M9" s="1"/>
  <c r="Q45" i="3"/>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M18"/>
  <c r="L34" i="17" l="1"/>
  <c r="J44"/>
  <c r="F44" i="15" s="1"/>
  <c r="L15" i="17"/>
  <c r="L21"/>
  <c r="J32"/>
  <c r="F32" i="15" s="1"/>
  <c r="L40" i="17"/>
  <c r="J29"/>
  <c r="F29" i="15" s="1"/>
  <c r="L24" i="17"/>
  <c r="J36"/>
  <c r="F36" i="15" s="1"/>
  <c r="L43" i="17"/>
  <c r="J28"/>
  <c r="F28" i="15" s="1"/>
  <c r="J31" i="17"/>
  <c r="F31" i="15" s="1"/>
  <c r="L38" i="17"/>
  <c r="N34"/>
  <c r="M7"/>
  <c r="N32" s="1"/>
  <c r="L14"/>
  <c r="L18"/>
  <c r="L22"/>
  <c r="L26"/>
  <c r="L33"/>
  <c r="L39"/>
  <c r="L42"/>
  <c r="L16"/>
  <c r="L20"/>
  <c r="L37"/>
  <c r="L45"/>
  <c r="L27"/>
  <c r="H45" i="3" l="1"/>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M7"/>
  <c r="C48" i="6"/>
  <c r="B48"/>
  <c r="C47"/>
  <c r="B47"/>
  <c r="C46"/>
  <c r="B46"/>
  <c r="C45"/>
  <c r="B45"/>
  <c r="C44"/>
  <c r="B44"/>
  <c r="C43"/>
  <c r="B43"/>
  <c r="C42"/>
  <c r="B42"/>
  <c r="C41"/>
  <c r="B41"/>
  <c r="C40"/>
  <c r="B40"/>
  <c r="C39"/>
  <c r="B39"/>
  <c r="C38"/>
  <c r="B38"/>
  <c r="C37"/>
  <c r="B37"/>
  <c r="C36"/>
  <c r="B36"/>
  <c r="C35"/>
  <c r="B35"/>
  <c r="C34"/>
  <c r="B34"/>
  <c r="C33"/>
  <c r="B33"/>
  <c r="C32"/>
  <c r="B32"/>
  <c r="C31"/>
  <c r="B31"/>
  <c r="C30"/>
  <c r="B30"/>
  <c r="C29"/>
  <c r="B29"/>
  <c r="C28"/>
  <c r="B28"/>
  <c r="C27"/>
  <c r="B27"/>
  <c r="C26"/>
  <c r="B26"/>
  <c r="C25"/>
  <c r="B25"/>
  <c r="C24"/>
  <c r="B24"/>
  <c r="C23"/>
  <c r="B23"/>
  <c r="C22"/>
  <c r="B22"/>
  <c r="C21"/>
  <c r="B21"/>
  <c r="C20"/>
  <c r="B20"/>
  <c r="C19"/>
  <c r="B19"/>
  <c r="C18"/>
  <c r="B18"/>
  <c r="C17"/>
  <c r="B17"/>
  <c r="C16"/>
  <c r="B16"/>
  <c r="C15"/>
  <c r="B15"/>
  <c r="C14"/>
  <c r="B14"/>
  <c r="C13"/>
  <c r="B13"/>
  <c r="C12"/>
  <c r="B12"/>
  <c r="C11"/>
  <c r="B11"/>
  <c r="C10"/>
  <c r="B10"/>
  <c r="C9"/>
  <c r="B9"/>
  <c r="C8"/>
  <c r="B8"/>
  <c r="C7"/>
  <c r="B7"/>
  <c r="AA45" i="15" l="1"/>
  <c r="Z45"/>
  <c r="Y45"/>
  <c r="X45"/>
  <c r="W45"/>
  <c r="V45"/>
  <c r="U45"/>
  <c r="T45"/>
  <c r="S45"/>
  <c r="R45"/>
  <c r="Q45"/>
  <c r="P45"/>
  <c r="O45"/>
  <c r="N45"/>
  <c r="M45"/>
  <c r="AA44"/>
  <c r="Z44"/>
  <c r="Y44"/>
  <c r="X44"/>
  <c r="W44"/>
  <c r="V44"/>
  <c r="U44"/>
  <c r="T44"/>
  <c r="S44"/>
  <c r="R44"/>
  <c r="Q44"/>
  <c r="P44"/>
  <c r="O44"/>
  <c r="N44"/>
  <c r="M44"/>
  <c r="AA43"/>
  <c r="Z43"/>
  <c r="Y43"/>
  <c r="X43"/>
  <c r="W43"/>
  <c r="V43"/>
  <c r="U43"/>
  <c r="T43"/>
  <c r="S43"/>
  <c r="R43"/>
  <c r="Q43"/>
  <c r="P43"/>
  <c r="O43"/>
  <c r="N43"/>
  <c r="M43"/>
  <c r="AA42"/>
  <c r="Z42"/>
  <c r="Y42"/>
  <c r="X42"/>
  <c r="W42"/>
  <c r="V42"/>
  <c r="U42"/>
  <c r="T42"/>
  <c r="S42"/>
  <c r="R42"/>
  <c r="Q42"/>
  <c r="P42"/>
  <c r="O42"/>
  <c r="N42"/>
  <c r="M42"/>
  <c r="AA41"/>
  <c r="Z41"/>
  <c r="Y41"/>
  <c r="X41"/>
  <c r="W41"/>
  <c r="V41"/>
  <c r="U41"/>
  <c r="T41"/>
  <c r="S41"/>
  <c r="R41"/>
  <c r="Q41"/>
  <c r="P41"/>
  <c r="O41"/>
  <c r="N41"/>
  <c r="M41"/>
  <c r="AA40"/>
  <c r="Z40"/>
  <c r="Y40"/>
  <c r="X40"/>
  <c r="W40"/>
  <c r="V40"/>
  <c r="U40"/>
  <c r="T40"/>
  <c r="S40"/>
  <c r="R40"/>
  <c r="Q40"/>
  <c r="P40"/>
  <c r="O40"/>
  <c r="N40"/>
  <c r="M40"/>
  <c r="AA39"/>
  <c r="Z39"/>
  <c r="Y39"/>
  <c r="X39"/>
  <c r="W39"/>
  <c r="V39"/>
  <c r="U39"/>
  <c r="T39"/>
  <c r="S39"/>
  <c r="R39"/>
  <c r="Q39"/>
  <c r="P39"/>
  <c r="O39"/>
  <c r="N39"/>
  <c r="M39"/>
  <c r="AA38"/>
  <c r="Z38"/>
  <c r="Y38"/>
  <c r="X38"/>
  <c r="W38"/>
  <c r="V38"/>
  <c r="U38"/>
  <c r="T38"/>
  <c r="S38"/>
  <c r="R38"/>
  <c r="Q38"/>
  <c r="P38"/>
  <c r="O38"/>
  <c r="N38"/>
  <c r="M38"/>
  <c r="AA37"/>
  <c r="Z37"/>
  <c r="Y37"/>
  <c r="X37"/>
  <c r="W37"/>
  <c r="V37"/>
  <c r="U37"/>
  <c r="T37"/>
  <c r="S37"/>
  <c r="R37"/>
  <c r="Q37"/>
  <c r="P37"/>
  <c r="O37"/>
  <c r="N37"/>
  <c r="M37"/>
  <c r="AA36"/>
  <c r="Z36"/>
  <c r="Y36"/>
  <c r="X36"/>
  <c r="W36"/>
  <c r="V36"/>
  <c r="U36"/>
  <c r="T36"/>
  <c r="S36"/>
  <c r="R36"/>
  <c r="Q36"/>
  <c r="P36"/>
  <c r="O36"/>
  <c r="N36"/>
  <c r="M36"/>
  <c r="AA35"/>
  <c r="Z35"/>
  <c r="Y35"/>
  <c r="X35"/>
  <c r="W35"/>
  <c r="V35"/>
  <c r="U35"/>
  <c r="T35"/>
  <c r="S35"/>
  <c r="R35"/>
  <c r="Q35"/>
  <c r="P35"/>
  <c r="O35"/>
  <c r="N35"/>
  <c r="M35"/>
  <c r="AA34"/>
  <c r="Z34"/>
  <c r="Y34"/>
  <c r="X34"/>
  <c r="W34"/>
  <c r="V34"/>
  <c r="U34"/>
  <c r="T34"/>
  <c r="S34"/>
  <c r="R34"/>
  <c r="Q34"/>
  <c r="P34"/>
  <c r="O34"/>
  <c r="N34"/>
  <c r="M34"/>
  <c r="AA33"/>
  <c r="Z33"/>
  <c r="Y33"/>
  <c r="X33"/>
  <c r="W33"/>
  <c r="V33"/>
  <c r="U33"/>
  <c r="T33"/>
  <c r="S33"/>
  <c r="R33"/>
  <c r="Q33"/>
  <c r="P33"/>
  <c r="O33"/>
  <c r="N33"/>
  <c r="M33"/>
  <c r="AA32"/>
  <c r="Z32"/>
  <c r="Y32"/>
  <c r="X32"/>
  <c r="W32"/>
  <c r="V32"/>
  <c r="U32"/>
  <c r="T32"/>
  <c r="S32"/>
  <c r="R32"/>
  <c r="Q32"/>
  <c r="P32"/>
  <c r="O32"/>
  <c r="N32"/>
  <c r="M32"/>
  <c r="AA31"/>
  <c r="Z31"/>
  <c r="Y31"/>
  <c r="X31"/>
  <c r="W31"/>
  <c r="V31"/>
  <c r="U31"/>
  <c r="T31"/>
  <c r="S31"/>
  <c r="R31"/>
  <c r="Q31"/>
  <c r="P31"/>
  <c r="O31"/>
  <c r="N31"/>
  <c r="M31"/>
  <c r="AA30"/>
  <c r="Z30"/>
  <c r="Y30"/>
  <c r="X30"/>
  <c r="W30"/>
  <c r="V30"/>
  <c r="U30"/>
  <c r="T30"/>
  <c r="S30"/>
  <c r="R30"/>
  <c r="Q30"/>
  <c r="P30"/>
  <c r="O30"/>
  <c r="N30"/>
  <c r="M30"/>
  <c r="AA29"/>
  <c r="Z29"/>
  <c r="Y29"/>
  <c r="X29"/>
  <c r="W29"/>
  <c r="V29"/>
  <c r="U29"/>
  <c r="T29"/>
  <c r="S29"/>
  <c r="R29"/>
  <c r="Q29"/>
  <c r="P29"/>
  <c r="O29"/>
  <c r="N29"/>
  <c r="M29"/>
  <c r="AA28"/>
  <c r="Z28"/>
  <c r="Y28"/>
  <c r="X28"/>
  <c r="W28"/>
  <c r="V28"/>
  <c r="U28"/>
  <c r="T28"/>
  <c r="S28"/>
  <c r="R28"/>
  <c r="Q28"/>
  <c r="P28"/>
  <c r="O28"/>
  <c r="N28"/>
  <c r="M28"/>
  <c r="AA27"/>
  <c r="Z27"/>
  <c r="Y27"/>
  <c r="X27"/>
  <c r="W27"/>
  <c r="V27"/>
  <c r="U27"/>
  <c r="T27"/>
  <c r="S27"/>
  <c r="R27"/>
  <c r="Q27"/>
  <c r="P27"/>
  <c r="O27"/>
  <c r="N27"/>
  <c r="M27"/>
  <c r="AA26"/>
  <c r="Z26"/>
  <c r="Y26"/>
  <c r="X26"/>
  <c r="W26"/>
  <c r="V26"/>
  <c r="U26"/>
  <c r="T26"/>
  <c r="S26"/>
  <c r="R26"/>
  <c r="Q26"/>
  <c r="P26"/>
  <c r="O26"/>
  <c r="N26"/>
  <c r="M26"/>
  <c r="AA25"/>
  <c r="Z25"/>
  <c r="Y25"/>
  <c r="X25"/>
  <c r="W25"/>
  <c r="V25"/>
  <c r="U25"/>
  <c r="T25"/>
  <c r="S25"/>
  <c r="R25"/>
  <c r="Q25"/>
  <c r="P25"/>
  <c r="O25"/>
  <c r="N25"/>
  <c r="M25"/>
  <c r="AA24"/>
  <c r="Z24"/>
  <c r="Y24"/>
  <c r="X24"/>
  <c r="W24"/>
  <c r="V24"/>
  <c r="U24"/>
  <c r="T24"/>
  <c r="S24"/>
  <c r="R24"/>
  <c r="Q24"/>
  <c r="P24"/>
  <c r="O24"/>
  <c r="N24"/>
  <c r="M24"/>
  <c r="AA23"/>
  <c r="Z23"/>
  <c r="Y23"/>
  <c r="X23"/>
  <c r="W23"/>
  <c r="V23"/>
  <c r="U23"/>
  <c r="T23"/>
  <c r="S23"/>
  <c r="R23"/>
  <c r="Q23"/>
  <c r="P23"/>
  <c r="O23"/>
  <c r="N23"/>
  <c r="M23"/>
  <c r="AA22"/>
  <c r="Z22"/>
  <c r="Y22"/>
  <c r="X22"/>
  <c r="W22"/>
  <c r="V22"/>
  <c r="U22"/>
  <c r="T22"/>
  <c r="S22"/>
  <c r="R22"/>
  <c r="Q22"/>
  <c r="P22"/>
  <c r="O22"/>
  <c r="N22"/>
  <c r="M22"/>
  <c r="AA21"/>
  <c r="Z21"/>
  <c r="Y21"/>
  <c r="X21"/>
  <c r="W21"/>
  <c r="V21"/>
  <c r="U21"/>
  <c r="T21"/>
  <c r="S21"/>
  <c r="R21"/>
  <c r="Q21"/>
  <c r="P21"/>
  <c r="O21"/>
  <c r="N21"/>
  <c r="M21"/>
  <c r="AA20"/>
  <c r="Z20"/>
  <c r="Y20"/>
  <c r="X20"/>
  <c r="W20"/>
  <c r="V20"/>
  <c r="U20"/>
  <c r="T20"/>
  <c r="S20"/>
  <c r="R20"/>
  <c r="Q20"/>
  <c r="P20"/>
  <c r="O20"/>
  <c r="N20"/>
  <c r="M20"/>
  <c r="AA19"/>
  <c r="Z19"/>
  <c r="Y19"/>
  <c r="X19"/>
  <c r="W19"/>
  <c r="V19"/>
  <c r="U19"/>
  <c r="T19"/>
  <c r="S19"/>
  <c r="R19"/>
  <c r="Q19"/>
  <c r="P19"/>
  <c r="O19"/>
  <c r="N19"/>
  <c r="M19"/>
  <c r="AA18"/>
  <c r="Z18"/>
  <c r="Y18"/>
  <c r="X18"/>
  <c r="W18"/>
  <c r="V18"/>
  <c r="U18"/>
  <c r="T18"/>
  <c r="S18"/>
  <c r="R18"/>
  <c r="Q18"/>
  <c r="P18"/>
  <c r="O18"/>
  <c r="N18"/>
  <c r="M18"/>
  <c r="AA17"/>
  <c r="Z17"/>
  <c r="Y17"/>
  <c r="X17"/>
  <c r="W17"/>
  <c r="V17"/>
  <c r="U17"/>
  <c r="T17"/>
  <c r="S17"/>
  <c r="R17"/>
  <c r="Q17"/>
  <c r="P17"/>
  <c r="O17"/>
  <c r="N17"/>
  <c r="M17"/>
  <c r="AA16"/>
  <c r="Z16"/>
  <c r="Y16"/>
  <c r="X16"/>
  <c r="W16"/>
  <c r="V16"/>
  <c r="U16"/>
  <c r="T16"/>
  <c r="S16"/>
  <c r="R16"/>
  <c r="Q16"/>
  <c r="P16"/>
  <c r="O16"/>
  <c r="N16"/>
  <c r="M16"/>
  <c r="AA15"/>
  <c r="Z15"/>
  <c r="Y15"/>
  <c r="X15"/>
  <c r="W15"/>
  <c r="V15"/>
  <c r="U15"/>
  <c r="T15"/>
  <c r="S15"/>
  <c r="R15"/>
  <c r="Q15"/>
  <c r="P15"/>
  <c r="O15"/>
  <c r="N15"/>
  <c r="M15"/>
  <c r="AA14"/>
  <c r="Z14"/>
  <c r="Y14"/>
  <c r="X14"/>
  <c r="W14"/>
  <c r="V14"/>
  <c r="U14"/>
  <c r="T14"/>
  <c r="S14"/>
  <c r="R14"/>
  <c r="Q14"/>
  <c r="P14"/>
  <c r="O14"/>
  <c r="N14"/>
  <c r="M14"/>
  <c r="AA13"/>
  <c r="Z13"/>
  <c r="Y13"/>
  <c r="X13"/>
  <c r="W13"/>
  <c r="V13"/>
  <c r="U13"/>
  <c r="T13"/>
  <c r="S13"/>
  <c r="R13"/>
  <c r="Q13"/>
  <c r="P13"/>
  <c r="O13"/>
  <c r="N13"/>
  <c r="M13"/>
  <c r="AA12"/>
  <c r="Z12"/>
  <c r="Y12"/>
  <c r="X12"/>
  <c r="W12"/>
  <c r="V12"/>
  <c r="U12"/>
  <c r="T12"/>
  <c r="S12"/>
  <c r="R12"/>
  <c r="Q12"/>
  <c r="P12"/>
  <c r="O12"/>
  <c r="N12"/>
  <c r="M12"/>
  <c r="AA11"/>
  <c r="Z11"/>
  <c r="Y11"/>
  <c r="X11"/>
  <c r="W11"/>
  <c r="V11"/>
  <c r="U11"/>
  <c r="T11"/>
  <c r="S11"/>
  <c r="R11"/>
  <c r="Q11"/>
  <c r="P11"/>
  <c r="O11"/>
  <c r="N11"/>
  <c r="M11"/>
  <c r="AA10"/>
  <c r="Z10"/>
  <c r="Y10"/>
  <c r="X10"/>
  <c r="W10"/>
  <c r="V10"/>
  <c r="U10"/>
  <c r="T10"/>
  <c r="S10"/>
  <c r="R10"/>
  <c r="Q10"/>
  <c r="P10"/>
  <c r="O10"/>
  <c r="N10"/>
  <c r="M10"/>
  <c r="AA9"/>
  <c r="Z9"/>
  <c r="Y9"/>
  <c r="X9"/>
  <c r="W9"/>
  <c r="V9"/>
  <c r="U9"/>
  <c r="T9"/>
  <c r="S9"/>
  <c r="R9"/>
  <c r="Q9"/>
  <c r="P9"/>
  <c r="O9"/>
  <c r="N9"/>
  <c r="M9"/>
  <c r="AA8"/>
  <c r="Z8"/>
  <c r="Y8"/>
  <c r="X8"/>
  <c r="W8"/>
  <c r="V8"/>
  <c r="U8"/>
  <c r="T8"/>
  <c r="S8"/>
  <c r="R8"/>
  <c r="Q8"/>
  <c r="P8"/>
  <c r="O8"/>
  <c r="N8"/>
  <c r="M8"/>
  <c r="AA7"/>
  <c r="Z7"/>
  <c r="Y7"/>
  <c r="X7"/>
  <c r="W7"/>
  <c r="V7"/>
  <c r="U7"/>
  <c r="T7"/>
  <c r="S7"/>
  <c r="R7"/>
  <c r="Q7"/>
  <c r="P7"/>
  <c r="O7"/>
  <c r="N7"/>
  <c r="M7"/>
  <c r="AA6"/>
  <c r="Z6"/>
  <c r="Y6"/>
  <c r="X6"/>
  <c r="W6"/>
  <c r="V6"/>
  <c r="U6"/>
  <c r="T6"/>
  <c r="S6"/>
  <c r="R6"/>
  <c r="Q6"/>
  <c r="P6"/>
  <c r="O6"/>
  <c r="N6"/>
  <c r="M6"/>
  <c r="AA5"/>
  <c r="Z5"/>
  <c r="Y5"/>
  <c r="X5"/>
  <c r="W5"/>
  <c r="V5"/>
  <c r="U5"/>
  <c r="T5"/>
  <c r="S5"/>
  <c r="R5"/>
  <c r="Q5"/>
  <c r="P5"/>
  <c r="O5"/>
  <c r="N5"/>
  <c r="M5"/>
  <c r="AA4"/>
  <c r="Z4"/>
  <c r="Y4"/>
  <c r="X4"/>
  <c r="W4"/>
  <c r="V4"/>
  <c r="U4"/>
  <c r="T4"/>
  <c r="S4"/>
  <c r="R4"/>
  <c r="Q4"/>
  <c r="P4"/>
  <c r="O4"/>
  <c r="N4"/>
  <c r="M4"/>
  <c r="Q45" i="13" l="1"/>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F51" i="15"/>
  <c r="F50"/>
  <c r="B50"/>
  <c r="K45"/>
  <c r="D45"/>
  <c r="C45"/>
  <c r="B45"/>
  <c r="K44"/>
  <c r="D44"/>
  <c r="C44"/>
  <c r="B44"/>
  <c r="K43"/>
  <c r="D43"/>
  <c r="C43"/>
  <c r="B43"/>
  <c r="K42"/>
  <c r="D42"/>
  <c r="C42"/>
  <c r="B42"/>
  <c r="K41"/>
  <c r="D41"/>
  <c r="C41"/>
  <c r="B41"/>
  <c r="K40"/>
  <c r="D40"/>
  <c r="C40"/>
  <c r="B40"/>
  <c r="K39"/>
  <c r="D39"/>
  <c r="C39"/>
  <c r="B39"/>
  <c r="K38"/>
  <c r="D38"/>
  <c r="C38"/>
  <c r="B38"/>
  <c r="K37"/>
  <c r="D37"/>
  <c r="C37"/>
  <c r="B37"/>
  <c r="K36"/>
  <c r="D36"/>
  <c r="C36"/>
  <c r="B36"/>
  <c r="K35"/>
  <c r="D35"/>
  <c r="C35"/>
  <c r="B35"/>
  <c r="K34"/>
  <c r="D34"/>
  <c r="C34"/>
  <c r="B34"/>
  <c r="K33"/>
  <c r="D33"/>
  <c r="C33"/>
  <c r="B33"/>
  <c r="K32"/>
  <c r="D32"/>
  <c r="C32"/>
  <c r="B32"/>
  <c r="K31"/>
  <c r="D31"/>
  <c r="C31"/>
  <c r="B31"/>
  <c r="K30"/>
  <c r="D30"/>
  <c r="C30"/>
  <c r="B30"/>
  <c r="K29"/>
  <c r="D29"/>
  <c r="C29"/>
  <c r="B29"/>
  <c r="K28"/>
  <c r="D28"/>
  <c r="C28"/>
  <c r="B28"/>
  <c r="K27"/>
  <c r="D27"/>
  <c r="C27"/>
  <c r="B27"/>
  <c r="K26"/>
  <c r="D26"/>
  <c r="C26"/>
  <c r="B26"/>
  <c r="K25"/>
  <c r="D25"/>
  <c r="C25"/>
  <c r="B25"/>
  <c r="K24"/>
  <c r="D24"/>
  <c r="C24"/>
  <c r="B24"/>
  <c r="K23"/>
  <c r="D23"/>
  <c r="C23"/>
  <c r="B23"/>
  <c r="K22"/>
  <c r="D22"/>
  <c r="C22"/>
  <c r="B22"/>
  <c r="K21"/>
  <c r="D21"/>
  <c r="C21"/>
  <c r="B21"/>
  <c r="K20"/>
  <c r="D20"/>
  <c r="C20"/>
  <c r="B20"/>
  <c r="K19"/>
  <c r="D19"/>
  <c r="C19"/>
  <c r="B19"/>
  <c r="K18"/>
  <c r="D18"/>
  <c r="C18"/>
  <c r="B18"/>
  <c r="K17"/>
  <c r="D17"/>
  <c r="C17"/>
  <c r="K16"/>
  <c r="D16"/>
  <c r="C16"/>
  <c r="K15"/>
  <c r="D15"/>
  <c r="C15"/>
  <c r="K14"/>
  <c r="D14"/>
  <c r="C14"/>
  <c r="K13"/>
  <c r="D13"/>
  <c r="C13"/>
  <c r="B13"/>
  <c r="K12"/>
  <c r="D12"/>
  <c r="C12"/>
  <c r="B12"/>
  <c r="K11"/>
  <c r="D11"/>
  <c r="C11"/>
  <c r="B11"/>
  <c r="K10"/>
  <c r="D10"/>
  <c r="C10"/>
  <c r="B10"/>
  <c r="K9"/>
  <c r="D9"/>
  <c r="C9"/>
  <c r="B9"/>
  <c r="K8"/>
  <c r="D8"/>
  <c r="C8"/>
  <c r="B8"/>
  <c r="K7"/>
  <c r="D7"/>
  <c r="C7"/>
  <c r="B7"/>
  <c r="K6"/>
  <c r="D6"/>
  <c r="C6"/>
  <c r="B6"/>
  <c r="K5"/>
  <c r="D5"/>
  <c r="C5"/>
  <c r="B5"/>
  <c r="K4"/>
  <c r="D4"/>
  <c r="C4"/>
  <c r="B4"/>
  <c r="C1"/>
  <c r="H45" i="13"/>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T45" i="14"/>
  <c r="T44"/>
  <c r="T43"/>
  <c r="T42"/>
  <c r="T41"/>
  <c r="T40"/>
  <c r="T39"/>
  <c r="T38"/>
  <c r="T37"/>
  <c r="T36"/>
  <c r="T35"/>
  <c r="T34"/>
  <c r="T33"/>
  <c r="T32"/>
  <c r="T31"/>
  <c r="T30"/>
  <c r="T29"/>
  <c r="T28"/>
  <c r="T27"/>
  <c r="T26"/>
  <c r="T25"/>
  <c r="T24"/>
  <c r="T23"/>
  <c r="T22"/>
  <c r="T21"/>
  <c r="T20"/>
  <c r="T19"/>
  <c r="T18"/>
  <c r="T17"/>
  <c r="T16"/>
  <c r="T15"/>
  <c r="T14"/>
  <c r="T13"/>
  <c r="T12"/>
  <c r="T11"/>
  <c r="T10"/>
  <c r="T9"/>
  <c r="T8"/>
  <c r="T7"/>
  <c r="T6"/>
  <c r="T5"/>
  <c r="T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S45"/>
  <c r="P45"/>
  <c r="M45"/>
  <c r="J45"/>
  <c r="G45"/>
  <c r="D45"/>
  <c r="C45"/>
  <c r="B45"/>
  <c r="S44"/>
  <c r="P44"/>
  <c r="M44"/>
  <c r="J44"/>
  <c r="G44"/>
  <c r="D44"/>
  <c r="C44"/>
  <c r="B44"/>
  <c r="S43"/>
  <c r="P43"/>
  <c r="M43"/>
  <c r="J43"/>
  <c r="G43"/>
  <c r="D43"/>
  <c r="S42"/>
  <c r="P42"/>
  <c r="M42"/>
  <c r="J42"/>
  <c r="G42"/>
  <c r="D42"/>
  <c r="S41"/>
  <c r="P41"/>
  <c r="M41"/>
  <c r="J41"/>
  <c r="G41"/>
  <c r="D41"/>
  <c r="C41"/>
  <c r="B41"/>
  <c r="S40"/>
  <c r="P40"/>
  <c r="M40"/>
  <c r="J40"/>
  <c r="G40"/>
  <c r="D40"/>
  <c r="C40"/>
  <c r="B40"/>
  <c r="S39"/>
  <c r="P39"/>
  <c r="M39"/>
  <c r="J39"/>
  <c r="G39"/>
  <c r="D39"/>
  <c r="S38"/>
  <c r="P38"/>
  <c r="M38"/>
  <c r="J38"/>
  <c r="G38"/>
  <c r="D38"/>
  <c r="S37"/>
  <c r="P37"/>
  <c r="M37"/>
  <c r="J37"/>
  <c r="G37"/>
  <c r="D37"/>
  <c r="C37"/>
  <c r="B37"/>
  <c r="S36"/>
  <c r="P36"/>
  <c r="M36"/>
  <c r="J36"/>
  <c r="G36"/>
  <c r="D36"/>
  <c r="C36"/>
  <c r="B36"/>
  <c r="S35"/>
  <c r="P35"/>
  <c r="M35"/>
  <c r="J35"/>
  <c r="G35"/>
  <c r="D35"/>
  <c r="C35"/>
  <c r="B35"/>
  <c r="S34"/>
  <c r="P34"/>
  <c r="M34"/>
  <c r="J34"/>
  <c r="G34"/>
  <c r="D34"/>
  <c r="C34"/>
  <c r="B34"/>
  <c r="S33"/>
  <c r="P33"/>
  <c r="M33"/>
  <c r="J33"/>
  <c r="G33"/>
  <c r="D33"/>
  <c r="C33"/>
  <c r="B33"/>
  <c r="S32"/>
  <c r="P32"/>
  <c r="M32"/>
  <c r="J32"/>
  <c r="G32"/>
  <c r="D32"/>
  <c r="C32"/>
  <c r="B32"/>
  <c r="S31"/>
  <c r="P31"/>
  <c r="M31"/>
  <c r="J31"/>
  <c r="G31"/>
  <c r="D31"/>
  <c r="C31"/>
  <c r="B31"/>
  <c r="S30"/>
  <c r="P30"/>
  <c r="M30"/>
  <c r="J30"/>
  <c r="G30"/>
  <c r="D30"/>
  <c r="C30"/>
  <c r="B30"/>
  <c r="S29"/>
  <c r="P29"/>
  <c r="M29"/>
  <c r="J29"/>
  <c r="G29"/>
  <c r="D29"/>
  <c r="C29"/>
  <c r="B29"/>
  <c r="S28"/>
  <c r="P28"/>
  <c r="M28"/>
  <c r="J28"/>
  <c r="G28"/>
  <c r="D28"/>
  <c r="C28"/>
  <c r="B28"/>
  <c r="S27"/>
  <c r="P27"/>
  <c r="M27"/>
  <c r="J27"/>
  <c r="G27"/>
  <c r="D27"/>
  <c r="C27"/>
  <c r="B27"/>
  <c r="S26"/>
  <c r="P26"/>
  <c r="M26"/>
  <c r="J26"/>
  <c r="G26"/>
  <c r="D26"/>
  <c r="C26"/>
  <c r="B26"/>
  <c r="S25"/>
  <c r="P25"/>
  <c r="M25"/>
  <c r="J25"/>
  <c r="G25"/>
  <c r="D25"/>
  <c r="C25"/>
  <c r="B25"/>
  <c r="S24"/>
  <c r="P24"/>
  <c r="M24"/>
  <c r="J24"/>
  <c r="G24"/>
  <c r="D24"/>
  <c r="C24"/>
  <c r="B24"/>
  <c r="S23"/>
  <c r="P23"/>
  <c r="M23"/>
  <c r="J23"/>
  <c r="G23"/>
  <c r="D23"/>
  <c r="C23"/>
  <c r="B23"/>
  <c r="S22"/>
  <c r="P22"/>
  <c r="M22"/>
  <c r="J22"/>
  <c r="G22"/>
  <c r="D22"/>
  <c r="C22"/>
  <c r="B22"/>
  <c r="S21"/>
  <c r="P21"/>
  <c r="M21"/>
  <c r="J21"/>
  <c r="G21"/>
  <c r="D21"/>
  <c r="C21"/>
  <c r="B21"/>
  <c r="S20"/>
  <c r="P20"/>
  <c r="M20"/>
  <c r="J20"/>
  <c r="G20"/>
  <c r="D20"/>
  <c r="C20"/>
  <c r="B20"/>
  <c r="S19"/>
  <c r="P19"/>
  <c r="M19"/>
  <c r="J19"/>
  <c r="G19"/>
  <c r="D19"/>
  <c r="C19"/>
  <c r="B19"/>
  <c r="S18"/>
  <c r="P18"/>
  <c r="M18"/>
  <c r="J18"/>
  <c r="G18"/>
  <c r="D18"/>
  <c r="C18"/>
  <c r="B18"/>
  <c r="S17"/>
  <c r="P17"/>
  <c r="M17"/>
  <c r="J17"/>
  <c r="G17"/>
  <c r="D17"/>
  <c r="C17"/>
  <c r="B17"/>
  <c r="S16"/>
  <c r="P16"/>
  <c r="M16"/>
  <c r="J16"/>
  <c r="G16"/>
  <c r="D16"/>
  <c r="C16"/>
  <c r="B16"/>
  <c r="S15"/>
  <c r="P15"/>
  <c r="M15"/>
  <c r="J15"/>
  <c r="G15"/>
  <c r="D15"/>
  <c r="C15"/>
  <c r="B15"/>
  <c r="S14"/>
  <c r="P14"/>
  <c r="M14"/>
  <c r="J14"/>
  <c r="G14"/>
  <c r="D14"/>
  <c r="C14"/>
  <c r="B14"/>
  <c r="S13"/>
  <c r="P13"/>
  <c r="M13"/>
  <c r="J13"/>
  <c r="G13"/>
  <c r="D13"/>
  <c r="C13"/>
  <c r="B13"/>
  <c r="S12"/>
  <c r="P12"/>
  <c r="M12"/>
  <c r="J12"/>
  <c r="G12"/>
  <c r="D12"/>
  <c r="C12"/>
  <c r="B12"/>
  <c r="S11"/>
  <c r="P11"/>
  <c r="M11"/>
  <c r="J11"/>
  <c r="G11"/>
  <c r="D11"/>
  <c r="C11"/>
  <c r="B11"/>
  <c r="S10"/>
  <c r="P10"/>
  <c r="M10"/>
  <c r="J10"/>
  <c r="G10"/>
  <c r="D10"/>
  <c r="C10"/>
  <c r="B10"/>
  <c r="S9"/>
  <c r="P9"/>
  <c r="M9"/>
  <c r="J9"/>
  <c r="G9"/>
  <c r="D9"/>
  <c r="C9"/>
  <c r="B9"/>
  <c r="S8"/>
  <c r="P8"/>
  <c r="M8"/>
  <c r="J8"/>
  <c r="G8"/>
  <c r="D8"/>
  <c r="C8"/>
  <c r="B8"/>
  <c r="S7"/>
  <c r="P7"/>
  <c r="M7"/>
  <c r="J7"/>
  <c r="G7"/>
  <c r="D7"/>
  <c r="C7"/>
  <c r="B7"/>
  <c r="S6"/>
  <c r="P6"/>
  <c r="M6"/>
  <c r="J6"/>
  <c r="G6"/>
  <c r="D6"/>
  <c r="C6"/>
  <c r="B6"/>
  <c r="S5"/>
  <c r="P5"/>
  <c r="M5"/>
  <c r="J5"/>
  <c r="G5"/>
  <c r="D5"/>
  <c r="C5"/>
  <c r="B5"/>
  <c r="S4"/>
  <c r="P4"/>
  <c r="M4"/>
  <c r="J4"/>
  <c r="G4"/>
  <c r="D4"/>
  <c r="C4"/>
  <c r="B4"/>
  <c r="C3"/>
  <c r="B3"/>
  <c r="B2"/>
  <c r="C1"/>
  <c r="B1"/>
  <c r="P45" i="13"/>
  <c r="K45"/>
  <c r="J45" s="1"/>
  <c r="J45" i="15" s="1"/>
  <c r="F45" i="13"/>
  <c r="D45"/>
  <c r="C45"/>
  <c r="B45"/>
  <c r="P44"/>
  <c r="K44"/>
  <c r="L44" s="1"/>
  <c r="F44"/>
  <c r="D44"/>
  <c r="C44"/>
  <c r="B44"/>
  <c r="P43"/>
  <c r="K43"/>
  <c r="J43" s="1"/>
  <c r="J43" i="15" s="1"/>
  <c r="F43" i="13"/>
  <c r="D43"/>
  <c r="C43"/>
  <c r="B43"/>
  <c r="P42"/>
  <c r="K42"/>
  <c r="J42" s="1"/>
  <c r="J42" i="15" s="1"/>
  <c r="F42" i="13"/>
  <c r="D42"/>
  <c r="C42"/>
  <c r="B42"/>
  <c r="P41"/>
  <c r="K41"/>
  <c r="J41" s="1"/>
  <c r="J41" i="15" s="1"/>
  <c r="F41" i="13"/>
  <c r="D41"/>
  <c r="C41"/>
  <c r="B41"/>
  <c r="P40"/>
  <c r="K40"/>
  <c r="J40" s="1"/>
  <c r="J40" i="15" s="1"/>
  <c r="F40" i="13"/>
  <c r="D40"/>
  <c r="C40"/>
  <c r="B40"/>
  <c r="P39"/>
  <c r="K39"/>
  <c r="J39" s="1"/>
  <c r="J39" i="15" s="1"/>
  <c r="F39" i="13"/>
  <c r="D39"/>
  <c r="C39"/>
  <c r="B39"/>
  <c r="P38"/>
  <c r="K38"/>
  <c r="J38" s="1"/>
  <c r="J38" i="15" s="1"/>
  <c r="F38" i="13"/>
  <c r="D38"/>
  <c r="C38"/>
  <c r="B38"/>
  <c r="P37"/>
  <c r="K37"/>
  <c r="J37" s="1"/>
  <c r="J37" i="15" s="1"/>
  <c r="F37" i="13"/>
  <c r="D37"/>
  <c r="C37"/>
  <c r="B37"/>
  <c r="P36"/>
  <c r="K36"/>
  <c r="L36" s="1"/>
  <c r="F36"/>
  <c r="D36"/>
  <c r="C36"/>
  <c r="B36"/>
  <c r="P35"/>
  <c r="K35"/>
  <c r="J35" s="1"/>
  <c r="J35" i="15" s="1"/>
  <c r="F35" i="13"/>
  <c r="D35"/>
  <c r="C35"/>
  <c r="B35"/>
  <c r="P34"/>
  <c r="K34"/>
  <c r="J34" s="1"/>
  <c r="J34" i="15" s="1"/>
  <c r="F34" i="13"/>
  <c r="D34"/>
  <c r="C34"/>
  <c r="B34"/>
  <c r="P33"/>
  <c r="K33"/>
  <c r="J33" s="1"/>
  <c r="J33" i="15" s="1"/>
  <c r="F33" i="13"/>
  <c r="D33"/>
  <c r="C33"/>
  <c r="B33"/>
  <c r="P32"/>
  <c r="K32"/>
  <c r="L32" s="1"/>
  <c r="F32"/>
  <c r="D32"/>
  <c r="C32"/>
  <c r="B32"/>
  <c r="P31"/>
  <c r="M31"/>
  <c r="J51" i="15" s="1"/>
  <c r="K31" i="13"/>
  <c r="J31" s="1"/>
  <c r="J31" i="15" s="1"/>
  <c r="F31" i="13"/>
  <c r="D31"/>
  <c r="C31"/>
  <c r="B31"/>
  <c r="P30"/>
  <c r="N30"/>
  <c r="K30"/>
  <c r="J30" s="1"/>
  <c r="J30" i="15" s="1"/>
  <c r="F30" i="13"/>
  <c r="D30"/>
  <c r="C30"/>
  <c r="B30"/>
  <c r="P29"/>
  <c r="K29"/>
  <c r="J29" s="1"/>
  <c r="J29" i="15" s="1"/>
  <c r="F29" i="13"/>
  <c r="D29"/>
  <c r="C29"/>
  <c r="B29"/>
  <c r="P28"/>
  <c r="K28"/>
  <c r="L28" s="1"/>
  <c r="F28"/>
  <c r="D28"/>
  <c r="C28"/>
  <c r="B28"/>
  <c r="P27"/>
  <c r="K27"/>
  <c r="J27" s="1"/>
  <c r="J27" i="15" s="1"/>
  <c r="F27" i="13"/>
  <c r="D27"/>
  <c r="C27"/>
  <c r="B27"/>
  <c r="M18" s="1"/>
  <c r="P26"/>
  <c r="K26"/>
  <c r="J26" s="1"/>
  <c r="J26" i="15" s="1"/>
  <c r="F26" i="13"/>
  <c r="D26"/>
  <c r="C26"/>
  <c r="B26"/>
  <c r="P25"/>
  <c r="K25"/>
  <c r="J25" s="1"/>
  <c r="J25" i="15" s="1"/>
  <c r="F25" i="13"/>
  <c r="D25"/>
  <c r="C25"/>
  <c r="B25"/>
  <c r="P24"/>
  <c r="N24"/>
  <c r="M24"/>
  <c r="J50" i="15" s="1"/>
  <c r="K24" i="13"/>
  <c r="J24" s="1"/>
  <c r="J24" i="15" s="1"/>
  <c r="F24" i="13"/>
  <c r="D24"/>
  <c r="C24"/>
  <c r="B24"/>
  <c r="P23"/>
  <c r="K23"/>
  <c r="J23" s="1"/>
  <c r="J23" i="15" s="1"/>
  <c r="F23" i="13"/>
  <c r="D23"/>
  <c r="C23"/>
  <c r="B23"/>
  <c r="P22"/>
  <c r="N22"/>
  <c r="K22"/>
  <c r="J22" s="1"/>
  <c r="J22" i="15" s="1"/>
  <c r="F22" i="13"/>
  <c r="D22"/>
  <c r="C22"/>
  <c r="B22"/>
  <c r="P21"/>
  <c r="K21"/>
  <c r="J21" s="1"/>
  <c r="J21" i="15" s="1"/>
  <c r="F21" i="13"/>
  <c r="D21"/>
  <c r="C21"/>
  <c r="B21"/>
  <c r="P20"/>
  <c r="K20"/>
  <c r="J20" s="1"/>
  <c r="J20" i="15" s="1"/>
  <c r="F20" i="13"/>
  <c r="D20"/>
  <c r="C20"/>
  <c r="B20"/>
  <c r="P19"/>
  <c r="M19"/>
  <c r="K19"/>
  <c r="J19" s="1"/>
  <c r="J19" i="15" s="1"/>
  <c r="F19" i="13"/>
  <c r="D19"/>
  <c r="C19"/>
  <c r="B19"/>
  <c r="P18"/>
  <c r="N18"/>
  <c r="K18"/>
  <c r="J18" s="1"/>
  <c r="J18" i="15" s="1"/>
  <c r="F18" i="13"/>
  <c r="D18"/>
  <c r="C18"/>
  <c r="B18"/>
  <c r="P17"/>
  <c r="K17"/>
  <c r="J17" s="1"/>
  <c r="J17" i="15" s="1"/>
  <c r="F17" i="13"/>
  <c r="D17"/>
  <c r="C17"/>
  <c r="B17"/>
  <c r="P16"/>
  <c r="K16"/>
  <c r="J16" s="1"/>
  <c r="J16" i="15" s="1"/>
  <c r="F16" i="13"/>
  <c r="D16"/>
  <c r="C16"/>
  <c r="B16"/>
  <c r="P15"/>
  <c r="N15"/>
  <c r="M15"/>
  <c r="K15"/>
  <c r="F15"/>
  <c r="D15"/>
  <c r="C15"/>
  <c r="B15"/>
  <c r="P14"/>
  <c r="N14"/>
  <c r="M14"/>
  <c r="K14"/>
  <c r="F14"/>
  <c r="D14"/>
  <c r="C14"/>
  <c r="B14"/>
  <c r="P13"/>
  <c r="N13"/>
  <c r="M13"/>
  <c r="K13"/>
  <c r="F13"/>
  <c r="D13"/>
  <c r="C13"/>
  <c r="B13"/>
  <c r="P12"/>
  <c r="N12"/>
  <c r="M12"/>
  <c r="K12"/>
  <c r="F12"/>
  <c r="D12"/>
  <c r="C12"/>
  <c r="B12"/>
  <c r="P11"/>
  <c r="N11"/>
  <c r="M11"/>
  <c r="K11"/>
  <c r="F11"/>
  <c r="D11"/>
  <c r="C11"/>
  <c r="B11"/>
  <c r="P10"/>
  <c r="N10"/>
  <c r="M10"/>
  <c r="K10"/>
  <c r="F10"/>
  <c r="D10"/>
  <c r="C10"/>
  <c r="B10"/>
  <c r="P9"/>
  <c r="N9"/>
  <c r="K9"/>
  <c r="F9"/>
  <c r="D9"/>
  <c r="C9"/>
  <c r="B9"/>
  <c r="P8"/>
  <c r="N8"/>
  <c r="M8"/>
  <c r="K8"/>
  <c r="F8"/>
  <c r="D8"/>
  <c r="C8"/>
  <c r="B8"/>
  <c r="P7"/>
  <c r="N7"/>
  <c r="K7"/>
  <c r="F7"/>
  <c r="D7"/>
  <c r="C7"/>
  <c r="B7"/>
  <c r="P6"/>
  <c r="K6"/>
  <c r="F6"/>
  <c r="D6"/>
  <c r="C6"/>
  <c r="B6"/>
  <c r="P5"/>
  <c r="K5"/>
  <c r="F5"/>
  <c r="D5"/>
  <c r="C5"/>
  <c r="B5"/>
  <c r="P4"/>
  <c r="K4"/>
  <c r="F4"/>
  <c r="D4"/>
  <c r="C4"/>
  <c r="B4"/>
  <c r="C1"/>
  <c r="M9" s="1"/>
  <c r="T45" i="11"/>
  <c r="T44"/>
  <c r="T43"/>
  <c r="T42"/>
  <c r="T41"/>
  <c r="T40"/>
  <c r="T39"/>
  <c r="T38"/>
  <c r="T37"/>
  <c r="T36"/>
  <c r="T35"/>
  <c r="T34"/>
  <c r="T33"/>
  <c r="T32"/>
  <c r="T31"/>
  <c r="T30"/>
  <c r="T29"/>
  <c r="T28"/>
  <c r="T27"/>
  <c r="T26"/>
  <c r="T25"/>
  <c r="T24"/>
  <c r="T23"/>
  <c r="T22"/>
  <c r="T21"/>
  <c r="T20"/>
  <c r="T19"/>
  <c r="T18"/>
  <c r="T17"/>
  <c r="T16"/>
  <c r="T15"/>
  <c r="T14"/>
  <c r="T13"/>
  <c r="T12"/>
  <c r="T11"/>
  <c r="T10"/>
  <c r="T9"/>
  <c r="T8"/>
  <c r="T7"/>
  <c r="T6"/>
  <c r="T5"/>
  <c r="T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Q45" i="12"/>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S45" i="11"/>
  <c r="P45"/>
  <c r="M45"/>
  <c r="J45"/>
  <c r="G45"/>
  <c r="D45"/>
  <c r="C45"/>
  <c r="B45"/>
  <c r="S44"/>
  <c r="P44"/>
  <c r="M44"/>
  <c r="J44"/>
  <c r="G44"/>
  <c r="D44"/>
  <c r="C44"/>
  <c r="B44"/>
  <c r="S43"/>
  <c r="P43"/>
  <c r="M43"/>
  <c r="J43"/>
  <c r="G43"/>
  <c r="D43"/>
  <c r="S42"/>
  <c r="P42"/>
  <c r="M42"/>
  <c r="J42"/>
  <c r="G42"/>
  <c r="D42"/>
  <c r="S41"/>
  <c r="P41"/>
  <c r="M41"/>
  <c r="J41"/>
  <c r="G41"/>
  <c r="D41"/>
  <c r="C41"/>
  <c r="B41"/>
  <c r="S40"/>
  <c r="P40"/>
  <c r="M40"/>
  <c r="J40"/>
  <c r="G40"/>
  <c r="D40"/>
  <c r="C40"/>
  <c r="B40"/>
  <c r="S39"/>
  <c r="P39"/>
  <c r="M39"/>
  <c r="J39"/>
  <c r="G39"/>
  <c r="D39"/>
  <c r="S38"/>
  <c r="P38"/>
  <c r="M38"/>
  <c r="J38"/>
  <c r="G38"/>
  <c r="D38"/>
  <c r="S37"/>
  <c r="P37"/>
  <c r="M37"/>
  <c r="J37"/>
  <c r="G37"/>
  <c r="D37"/>
  <c r="C37"/>
  <c r="B37"/>
  <c r="S36"/>
  <c r="P36"/>
  <c r="M36"/>
  <c r="J36"/>
  <c r="G36"/>
  <c r="D36"/>
  <c r="C36"/>
  <c r="B36"/>
  <c r="S35"/>
  <c r="P35"/>
  <c r="M35"/>
  <c r="J35"/>
  <c r="G35"/>
  <c r="D35"/>
  <c r="C35"/>
  <c r="B35"/>
  <c r="S34"/>
  <c r="P34"/>
  <c r="M34"/>
  <c r="J34"/>
  <c r="G34"/>
  <c r="D34"/>
  <c r="C34"/>
  <c r="B34"/>
  <c r="S33"/>
  <c r="P33"/>
  <c r="M33"/>
  <c r="J33"/>
  <c r="G33"/>
  <c r="D33"/>
  <c r="C33"/>
  <c r="B33"/>
  <c r="S32"/>
  <c r="P32"/>
  <c r="M32"/>
  <c r="J32"/>
  <c r="G32"/>
  <c r="D32"/>
  <c r="C32"/>
  <c r="B32"/>
  <c r="S31"/>
  <c r="P31"/>
  <c r="M31"/>
  <c r="J31"/>
  <c r="G31"/>
  <c r="D31"/>
  <c r="C31"/>
  <c r="B31"/>
  <c r="S30"/>
  <c r="P30"/>
  <c r="M30"/>
  <c r="J30"/>
  <c r="G30"/>
  <c r="D30"/>
  <c r="C30"/>
  <c r="B30"/>
  <c r="S29"/>
  <c r="P29"/>
  <c r="M29"/>
  <c r="J29"/>
  <c r="G29"/>
  <c r="D29"/>
  <c r="C29"/>
  <c r="B29"/>
  <c r="S28"/>
  <c r="P28"/>
  <c r="M28"/>
  <c r="J28"/>
  <c r="G28"/>
  <c r="D28"/>
  <c r="C28"/>
  <c r="B28"/>
  <c r="S27"/>
  <c r="P27"/>
  <c r="M27"/>
  <c r="J27"/>
  <c r="G27"/>
  <c r="D27"/>
  <c r="C27"/>
  <c r="B27"/>
  <c r="S26"/>
  <c r="P26"/>
  <c r="M26"/>
  <c r="J26"/>
  <c r="G26"/>
  <c r="D26"/>
  <c r="C26"/>
  <c r="B26"/>
  <c r="S25"/>
  <c r="P25"/>
  <c r="M25"/>
  <c r="J25"/>
  <c r="G25"/>
  <c r="D25"/>
  <c r="C25"/>
  <c r="B25"/>
  <c r="S24"/>
  <c r="P24"/>
  <c r="M24"/>
  <c r="J24"/>
  <c r="G24"/>
  <c r="D24"/>
  <c r="C24"/>
  <c r="B24"/>
  <c r="S23"/>
  <c r="P23"/>
  <c r="M23"/>
  <c r="J23"/>
  <c r="G23"/>
  <c r="D23"/>
  <c r="C23"/>
  <c r="B23"/>
  <c r="S22"/>
  <c r="P22"/>
  <c r="M22"/>
  <c r="J22"/>
  <c r="G22"/>
  <c r="D22"/>
  <c r="C22"/>
  <c r="B22"/>
  <c r="S21"/>
  <c r="P21"/>
  <c r="M21"/>
  <c r="J21"/>
  <c r="G21"/>
  <c r="D21"/>
  <c r="C21"/>
  <c r="B21"/>
  <c r="S20"/>
  <c r="P20"/>
  <c r="M20"/>
  <c r="J20"/>
  <c r="G20"/>
  <c r="D20"/>
  <c r="C20"/>
  <c r="B20"/>
  <c r="S19"/>
  <c r="P19"/>
  <c r="M19"/>
  <c r="J19"/>
  <c r="G19"/>
  <c r="D19"/>
  <c r="C19"/>
  <c r="B19"/>
  <c r="S18"/>
  <c r="P18"/>
  <c r="M18"/>
  <c r="J18"/>
  <c r="G18"/>
  <c r="D18"/>
  <c r="C18"/>
  <c r="B18"/>
  <c r="S17"/>
  <c r="P17"/>
  <c r="M17"/>
  <c r="J17"/>
  <c r="G17"/>
  <c r="D17"/>
  <c r="C17"/>
  <c r="B17"/>
  <c r="S16"/>
  <c r="P16"/>
  <c r="M16"/>
  <c r="J16"/>
  <c r="G16"/>
  <c r="D16"/>
  <c r="C16"/>
  <c r="B16"/>
  <c r="S15"/>
  <c r="P15"/>
  <c r="M15"/>
  <c r="J15"/>
  <c r="G15"/>
  <c r="D15"/>
  <c r="C15"/>
  <c r="B15"/>
  <c r="S14"/>
  <c r="P14"/>
  <c r="M14"/>
  <c r="J14"/>
  <c r="G14"/>
  <c r="D14"/>
  <c r="C14"/>
  <c r="B14"/>
  <c r="S13"/>
  <c r="P13"/>
  <c r="M13"/>
  <c r="J13"/>
  <c r="G13"/>
  <c r="D13"/>
  <c r="C13"/>
  <c r="B13"/>
  <c r="S12"/>
  <c r="P12"/>
  <c r="M12"/>
  <c r="J12"/>
  <c r="G12"/>
  <c r="D12"/>
  <c r="C12"/>
  <c r="B12"/>
  <c r="S11"/>
  <c r="P11"/>
  <c r="M11"/>
  <c r="J11"/>
  <c r="G11"/>
  <c r="D11"/>
  <c r="C11"/>
  <c r="B11"/>
  <c r="S10"/>
  <c r="P10"/>
  <c r="M10"/>
  <c r="J10"/>
  <c r="G10"/>
  <c r="D10"/>
  <c r="C10"/>
  <c r="B10"/>
  <c r="S9"/>
  <c r="P9"/>
  <c r="M9"/>
  <c r="J9"/>
  <c r="G9"/>
  <c r="D9"/>
  <c r="C9"/>
  <c r="B9"/>
  <c r="S8"/>
  <c r="P8"/>
  <c r="M8"/>
  <c r="J8"/>
  <c r="G8"/>
  <c r="D8"/>
  <c r="C8"/>
  <c r="B8"/>
  <c r="S7"/>
  <c r="P7"/>
  <c r="M7"/>
  <c r="J7"/>
  <c r="G7"/>
  <c r="D7"/>
  <c r="C7"/>
  <c r="B7"/>
  <c r="S6"/>
  <c r="P6"/>
  <c r="M6"/>
  <c r="J6"/>
  <c r="G6"/>
  <c r="D6"/>
  <c r="C6"/>
  <c r="B6"/>
  <c r="S5"/>
  <c r="P5"/>
  <c r="M5"/>
  <c r="J5"/>
  <c r="G5"/>
  <c r="D5"/>
  <c r="C5"/>
  <c r="B5"/>
  <c r="S4"/>
  <c r="P4"/>
  <c r="M4"/>
  <c r="J4"/>
  <c r="G4"/>
  <c r="D4"/>
  <c r="C4"/>
  <c r="B4"/>
  <c r="C3"/>
  <c r="B3"/>
  <c r="B2"/>
  <c r="C1"/>
  <c r="B1"/>
  <c r="P45" i="12"/>
  <c r="K45"/>
  <c r="L45" s="1"/>
  <c r="F45"/>
  <c r="D45"/>
  <c r="C45"/>
  <c r="B45"/>
  <c r="P44"/>
  <c r="K44"/>
  <c r="J44" s="1"/>
  <c r="I44" i="15" s="1"/>
  <c r="F44" i="12"/>
  <c r="D44"/>
  <c r="C44"/>
  <c r="B44"/>
  <c r="P43"/>
  <c r="K43"/>
  <c r="L43" s="1"/>
  <c r="F43"/>
  <c r="D43"/>
  <c r="C43"/>
  <c r="B43"/>
  <c r="P42"/>
  <c r="K42"/>
  <c r="L42" s="1"/>
  <c r="F42"/>
  <c r="D42"/>
  <c r="C42"/>
  <c r="B42"/>
  <c r="P41"/>
  <c r="K41"/>
  <c r="J41" s="1"/>
  <c r="I41" i="15" s="1"/>
  <c r="F41" i="12"/>
  <c r="D41"/>
  <c r="C41"/>
  <c r="B41"/>
  <c r="P40"/>
  <c r="K40"/>
  <c r="L40" s="1"/>
  <c r="F40"/>
  <c r="D40"/>
  <c r="C40"/>
  <c r="B40"/>
  <c r="P39"/>
  <c r="K39"/>
  <c r="L39" s="1"/>
  <c r="F39"/>
  <c r="D39"/>
  <c r="C39"/>
  <c r="B39"/>
  <c r="P38"/>
  <c r="K38"/>
  <c r="J38" s="1"/>
  <c r="I38" i="15" s="1"/>
  <c r="F38" i="12"/>
  <c r="D38"/>
  <c r="C38"/>
  <c r="B38"/>
  <c r="P37"/>
  <c r="K37"/>
  <c r="L37" s="1"/>
  <c r="F37"/>
  <c r="D37"/>
  <c r="C37"/>
  <c r="B37"/>
  <c r="P36"/>
  <c r="K36"/>
  <c r="L36" s="1"/>
  <c r="F36"/>
  <c r="D36"/>
  <c r="C36"/>
  <c r="B36"/>
  <c r="P35"/>
  <c r="K35"/>
  <c r="L35" s="1"/>
  <c r="F35"/>
  <c r="D35"/>
  <c r="C35"/>
  <c r="B35"/>
  <c r="P34"/>
  <c r="K34"/>
  <c r="L34" s="1"/>
  <c r="F34"/>
  <c r="D34"/>
  <c r="C34"/>
  <c r="B34"/>
  <c r="P33"/>
  <c r="K33"/>
  <c r="L33" s="1"/>
  <c r="F33"/>
  <c r="D33"/>
  <c r="C33"/>
  <c r="B33"/>
  <c r="P32"/>
  <c r="K32"/>
  <c r="L32" s="1"/>
  <c r="F32"/>
  <c r="D32"/>
  <c r="C32"/>
  <c r="B32"/>
  <c r="P31"/>
  <c r="M31"/>
  <c r="I51" i="15" s="1"/>
  <c r="K31" i="12"/>
  <c r="J31" s="1"/>
  <c r="I31" i="15" s="1"/>
  <c r="F31" i="12"/>
  <c r="D31"/>
  <c r="C31"/>
  <c r="B31"/>
  <c r="P30"/>
  <c r="N30"/>
  <c r="K30"/>
  <c r="L30" s="1"/>
  <c r="F30"/>
  <c r="D30"/>
  <c r="C30"/>
  <c r="B30"/>
  <c r="P29"/>
  <c r="K29"/>
  <c r="L29" s="1"/>
  <c r="F29"/>
  <c r="D29"/>
  <c r="C29"/>
  <c r="B29"/>
  <c r="P28"/>
  <c r="K28"/>
  <c r="J28" s="1"/>
  <c r="I28" i="15" s="1"/>
  <c r="F28" i="12"/>
  <c r="D28"/>
  <c r="C28"/>
  <c r="B28"/>
  <c r="P27"/>
  <c r="K27"/>
  <c r="L27" s="1"/>
  <c r="F27"/>
  <c r="D27"/>
  <c r="C27"/>
  <c r="B27"/>
  <c r="M18" s="1"/>
  <c r="N34" s="1"/>
  <c r="P26"/>
  <c r="K26"/>
  <c r="L26" s="1"/>
  <c r="F26"/>
  <c r="D26"/>
  <c r="C26"/>
  <c r="B26"/>
  <c r="P25"/>
  <c r="K25"/>
  <c r="J25" s="1"/>
  <c r="I25" i="15" s="1"/>
  <c r="F25" i="12"/>
  <c r="D25"/>
  <c r="C25"/>
  <c r="B25"/>
  <c r="P24"/>
  <c r="N24"/>
  <c r="M24"/>
  <c r="I50" i="15" s="1"/>
  <c r="K24" i="12"/>
  <c r="L24" s="1"/>
  <c r="F24"/>
  <c r="D24"/>
  <c r="C24"/>
  <c r="B24"/>
  <c r="P23"/>
  <c r="K23"/>
  <c r="L23" s="1"/>
  <c r="F23"/>
  <c r="D23"/>
  <c r="C23"/>
  <c r="B23"/>
  <c r="P22"/>
  <c r="N22"/>
  <c r="K22"/>
  <c r="L22" s="1"/>
  <c r="F22"/>
  <c r="D22"/>
  <c r="C22"/>
  <c r="B22"/>
  <c r="P21"/>
  <c r="K21"/>
  <c r="J21" s="1"/>
  <c r="I21" i="15" s="1"/>
  <c r="F21" i="12"/>
  <c r="D21"/>
  <c r="C21"/>
  <c r="B21"/>
  <c r="P20"/>
  <c r="K20"/>
  <c r="L20" s="1"/>
  <c r="F20"/>
  <c r="D20"/>
  <c r="C20"/>
  <c r="B20"/>
  <c r="P19"/>
  <c r="M19"/>
  <c r="K19"/>
  <c r="L19" s="1"/>
  <c r="F19"/>
  <c r="D19"/>
  <c r="C19"/>
  <c r="B19"/>
  <c r="P18"/>
  <c r="N18"/>
  <c r="K18"/>
  <c r="L18" s="1"/>
  <c r="F18"/>
  <c r="D18"/>
  <c r="C18"/>
  <c r="B18"/>
  <c r="P17"/>
  <c r="K17"/>
  <c r="J17" s="1"/>
  <c r="I17" i="15" s="1"/>
  <c r="F17" i="12"/>
  <c r="D17"/>
  <c r="C17"/>
  <c r="B17"/>
  <c r="P16"/>
  <c r="K16"/>
  <c r="L16" s="1"/>
  <c r="F16"/>
  <c r="D16"/>
  <c r="C16"/>
  <c r="B16"/>
  <c r="P15"/>
  <c r="N15"/>
  <c r="M15"/>
  <c r="K15"/>
  <c r="F15"/>
  <c r="D15"/>
  <c r="C15"/>
  <c r="B15"/>
  <c r="P14"/>
  <c r="N14"/>
  <c r="M14"/>
  <c r="K14"/>
  <c r="F14"/>
  <c r="D14"/>
  <c r="C14"/>
  <c r="B14"/>
  <c r="P13"/>
  <c r="N13"/>
  <c r="M13"/>
  <c r="K13"/>
  <c r="F13"/>
  <c r="D13"/>
  <c r="C13"/>
  <c r="B13"/>
  <c r="P12"/>
  <c r="N12"/>
  <c r="M12"/>
  <c r="K12"/>
  <c r="F12"/>
  <c r="D12"/>
  <c r="C12"/>
  <c r="B12"/>
  <c r="P11"/>
  <c r="N11"/>
  <c r="M11"/>
  <c r="K11"/>
  <c r="F11"/>
  <c r="D11"/>
  <c r="C11"/>
  <c r="B11"/>
  <c r="P10"/>
  <c r="N10"/>
  <c r="M10"/>
  <c r="K10"/>
  <c r="F10"/>
  <c r="D10"/>
  <c r="C10"/>
  <c r="B10"/>
  <c r="P9"/>
  <c r="N9"/>
  <c r="K9"/>
  <c r="F9"/>
  <c r="D9"/>
  <c r="C9"/>
  <c r="B9"/>
  <c r="P8"/>
  <c r="N8"/>
  <c r="M8"/>
  <c r="K8"/>
  <c r="F8"/>
  <c r="D8"/>
  <c r="C8"/>
  <c r="B8"/>
  <c r="P7"/>
  <c r="N7"/>
  <c r="K7"/>
  <c r="F7"/>
  <c r="D7"/>
  <c r="C7"/>
  <c r="B7"/>
  <c r="P6"/>
  <c r="K6"/>
  <c r="F6"/>
  <c r="D6"/>
  <c r="C6"/>
  <c r="B6"/>
  <c r="P5"/>
  <c r="K5"/>
  <c r="F5"/>
  <c r="D5"/>
  <c r="C5"/>
  <c r="B5"/>
  <c r="P4"/>
  <c r="K4"/>
  <c r="F4"/>
  <c r="D4"/>
  <c r="C4"/>
  <c r="B4"/>
  <c r="C1"/>
  <c r="M9" s="1"/>
  <c r="T45" i="10"/>
  <c r="T44"/>
  <c r="T43"/>
  <c r="T42"/>
  <c r="T41"/>
  <c r="T40"/>
  <c r="T39"/>
  <c r="T38"/>
  <c r="T37"/>
  <c r="T36"/>
  <c r="T35"/>
  <c r="T34"/>
  <c r="T33"/>
  <c r="T32"/>
  <c r="T31"/>
  <c r="T30"/>
  <c r="T29"/>
  <c r="T28"/>
  <c r="T27"/>
  <c r="T26"/>
  <c r="T25"/>
  <c r="T24"/>
  <c r="T23"/>
  <c r="T22"/>
  <c r="T21"/>
  <c r="T20"/>
  <c r="T19"/>
  <c r="T18"/>
  <c r="T17"/>
  <c r="T16"/>
  <c r="T15"/>
  <c r="T14"/>
  <c r="T13"/>
  <c r="T12"/>
  <c r="T11"/>
  <c r="T10"/>
  <c r="T9"/>
  <c r="T8"/>
  <c r="T7"/>
  <c r="T6"/>
  <c r="T5"/>
  <c r="T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H45" i="9"/>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S45" i="10"/>
  <c r="P45"/>
  <c r="M45"/>
  <c r="J45"/>
  <c r="G45"/>
  <c r="D45"/>
  <c r="C45"/>
  <c r="B45"/>
  <c r="S44"/>
  <c r="P44"/>
  <c r="M44"/>
  <c r="J44"/>
  <c r="G44"/>
  <c r="D44"/>
  <c r="C44"/>
  <c r="B44"/>
  <c r="S43"/>
  <c r="P43"/>
  <c r="M43"/>
  <c r="J43"/>
  <c r="G43"/>
  <c r="D43"/>
  <c r="S42"/>
  <c r="P42"/>
  <c r="M42"/>
  <c r="J42"/>
  <c r="G42"/>
  <c r="D42"/>
  <c r="S41"/>
  <c r="P41"/>
  <c r="M41"/>
  <c r="J41"/>
  <c r="G41"/>
  <c r="D41"/>
  <c r="C41"/>
  <c r="B41"/>
  <c r="S40"/>
  <c r="P40"/>
  <c r="M40"/>
  <c r="J40"/>
  <c r="G40"/>
  <c r="D40"/>
  <c r="C40"/>
  <c r="B40"/>
  <c r="S39"/>
  <c r="P39"/>
  <c r="M39"/>
  <c r="J39"/>
  <c r="G39"/>
  <c r="D39"/>
  <c r="S38"/>
  <c r="P38"/>
  <c r="M38"/>
  <c r="J38"/>
  <c r="G38"/>
  <c r="D38"/>
  <c r="S37"/>
  <c r="P37"/>
  <c r="M37"/>
  <c r="J37"/>
  <c r="G37"/>
  <c r="D37"/>
  <c r="C37"/>
  <c r="B37"/>
  <c r="S36"/>
  <c r="P36"/>
  <c r="M36"/>
  <c r="J36"/>
  <c r="G36"/>
  <c r="D36"/>
  <c r="C36"/>
  <c r="B36"/>
  <c r="S35"/>
  <c r="P35"/>
  <c r="M35"/>
  <c r="J35"/>
  <c r="G35"/>
  <c r="D35"/>
  <c r="C35"/>
  <c r="B35"/>
  <c r="S34"/>
  <c r="P34"/>
  <c r="M34"/>
  <c r="J34"/>
  <c r="G34"/>
  <c r="D34"/>
  <c r="C34"/>
  <c r="B34"/>
  <c r="S33"/>
  <c r="P33"/>
  <c r="M33"/>
  <c r="J33"/>
  <c r="G33"/>
  <c r="D33"/>
  <c r="C33"/>
  <c r="B33"/>
  <c r="S32"/>
  <c r="P32"/>
  <c r="M32"/>
  <c r="J32"/>
  <c r="G32"/>
  <c r="D32"/>
  <c r="C32"/>
  <c r="B32"/>
  <c r="S31"/>
  <c r="P31"/>
  <c r="M31"/>
  <c r="J31"/>
  <c r="G31"/>
  <c r="D31"/>
  <c r="C31"/>
  <c r="B31"/>
  <c r="S30"/>
  <c r="P30"/>
  <c r="M30"/>
  <c r="J30"/>
  <c r="G30"/>
  <c r="D30"/>
  <c r="C30"/>
  <c r="B30"/>
  <c r="S29"/>
  <c r="P29"/>
  <c r="M29"/>
  <c r="J29"/>
  <c r="G29"/>
  <c r="D29"/>
  <c r="C29"/>
  <c r="B29"/>
  <c r="S28"/>
  <c r="P28"/>
  <c r="M28"/>
  <c r="J28"/>
  <c r="G28"/>
  <c r="D28"/>
  <c r="C28"/>
  <c r="B28"/>
  <c r="S27"/>
  <c r="P27"/>
  <c r="M27"/>
  <c r="J27"/>
  <c r="G27"/>
  <c r="D27"/>
  <c r="C27"/>
  <c r="B27"/>
  <c r="S26"/>
  <c r="P26"/>
  <c r="M26"/>
  <c r="J26"/>
  <c r="G26"/>
  <c r="D26"/>
  <c r="C26"/>
  <c r="B26"/>
  <c r="S25"/>
  <c r="P25"/>
  <c r="M25"/>
  <c r="J25"/>
  <c r="G25"/>
  <c r="D25"/>
  <c r="C25"/>
  <c r="B25"/>
  <c r="S24"/>
  <c r="P24"/>
  <c r="M24"/>
  <c r="J24"/>
  <c r="G24"/>
  <c r="D24"/>
  <c r="C24"/>
  <c r="B24"/>
  <c r="S23"/>
  <c r="P23"/>
  <c r="M23"/>
  <c r="J23"/>
  <c r="G23"/>
  <c r="D23"/>
  <c r="C23"/>
  <c r="B23"/>
  <c r="S22"/>
  <c r="P22"/>
  <c r="M22"/>
  <c r="J22"/>
  <c r="G22"/>
  <c r="D22"/>
  <c r="C22"/>
  <c r="B22"/>
  <c r="S21"/>
  <c r="P21"/>
  <c r="M21"/>
  <c r="J21"/>
  <c r="G21"/>
  <c r="D21"/>
  <c r="C21"/>
  <c r="B21"/>
  <c r="S20"/>
  <c r="P20"/>
  <c r="M20"/>
  <c r="J20"/>
  <c r="G20"/>
  <c r="D20"/>
  <c r="C20"/>
  <c r="B20"/>
  <c r="S19"/>
  <c r="P19"/>
  <c r="M19"/>
  <c r="J19"/>
  <c r="G19"/>
  <c r="D19"/>
  <c r="C19"/>
  <c r="B19"/>
  <c r="S18"/>
  <c r="P18"/>
  <c r="M18"/>
  <c r="J18"/>
  <c r="G18"/>
  <c r="D18"/>
  <c r="C18"/>
  <c r="B18"/>
  <c r="S17"/>
  <c r="P17"/>
  <c r="M17"/>
  <c r="J17"/>
  <c r="G17"/>
  <c r="D17"/>
  <c r="C17"/>
  <c r="B17"/>
  <c r="S16"/>
  <c r="P16"/>
  <c r="M16"/>
  <c r="J16"/>
  <c r="G16"/>
  <c r="D16"/>
  <c r="C16"/>
  <c r="B16"/>
  <c r="S15"/>
  <c r="P15"/>
  <c r="M15"/>
  <c r="J15"/>
  <c r="G15"/>
  <c r="D15"/>
  <c r="C15"/>
  <c r="B15"/>
  <c r="S14"/>
  <c r="P14"/>
  <c r="M14"/>
  <c r="J14"/>
  <c r="G14"/>
  <c r="D14"/>
  <c r="C14"/>
  <c r="B14"/>
  <c r="S13"/>
  <c r="P13"/>
  <c r="M13"/>
  <c r="J13"/>
  <c r="G13"/>
  <c r="D13"/>
  <c r="C13"/>
  <c r="B13"/>
  <c r="S12"/>
  <c r="P12"/>
  <c r="M12"/>
  <c r="J12"/>
  <c r="G12"/>
  <c r="D12"/>
  <c r="C12"/>
  <c r="B12"/>
  <c r="S11"/>
  <c r="P11"/>
  <c r="M11"/>
  <c r="J11"/>
  <c r="G11"/>
  <c r="D11"/>
  <c r="C11"/>
  <c r="B11"/>
  <c r="S10"/>
  <c r="P10"/>
  <c r="M10"/>
  <c r="J10"/>
  <c r="G10"/>
  <c r="D10"/>
  <c r="C10"/>
  <c r="B10"/>
  <c r="S9"/>
  <c r="P9"/>
  <c r="M9"/>
  <c r="J9"/>
  <c r="G9"/>
  <c r="D9"/>
  <c r="C9"/>
  <c r="B9"/>
  <c r="S8"/>
  <c r="P8"/>
  <c r="M8"/>
  <c r="J8"/>
  <c r="G8"/>
  <c r="D8"/>
  <c r="C8"/>
  <c r="B8"/>
  <c r="S7"/>
  <c r="P7"/>
  <c r="M7"/>
  <c r="J7"/>
  <c r="G7"/>
  <c r="D7"/>
  <c r="C7"/>
  <c r="B7"/>
  <c r="S6"/>
  <c r="P6"/>
  <c r="M6"/>
  <c r="J6"/>
  <c r="G6"/>
  <c r="D6"/>
  <c r="C6"/>
  <c r="B6"/>
  <c r="S5"/>
  <c r="P5"/>
  <c r="M5"/>
  <c r="J5"/>
  <c r="G5"/>
  <c r="D5"/>
  <c r="C5"/>
  <c r="B5"/>
  <c r="S4"/>
  <c r="P4"/>
  <c r="M4"/>
  <c r="J4"/>
  <c r="G4"/>
  <c r="D4"/>
  <c r="C4"/>
  <c r="B4"/>
  <c r="C3"/>
  <c r="B3"/>
  <c r="B2"/>
  <c r="C1"/>
  <c r="B1"/>
  <c r="P45" i="9"/>
  <c r="K45"/>
  <c r="J45" s="1"/>
  <c r="H45" i="15" s="1"/>
  <c r="F45" i="9"/>
  <c r="D45"/>
  <c r="C45"/>
  <c r="B45"/>
  <c r="P44"/>
  <c r="K44"/>
  <c r="L44" s="1"/>
  <c r="F44"/>
  <c r="D44"/>
  <c r="C44"/>
  <c r="B44"/>
  <c r="P43"/>
  <c r="K43"/>
  <c r="L43" s="1"/>
  <c r="F43"/>
  <c r="D43"/>
  <c r="C43"/>
  <c r="B43"/>
  <c r="P42"/>
  <c r="K42"/>
  <c r="L42" s="1"/>
  <c r="F42"/>
  <c r="D42"/>
  <c r="C42"/>
  <c r="B42"/>
  <c r="P41"/>
  <c r="K41"/>
  <c r="J41" s="1"/>
  <c r="H41" i="15" s="1"/>
  <c r="F41" i="9"/>
  <c r="D41"/>
  <c r="C41"/>
  <c r="B41"/>
  <c r="P40"/>
  <c r="K40"/>
  <c r="L40" s="1"/>
  <c r="F40"/>
  <c r="D40"/>
  <c r="C40"/>
  <c r="B40"/>
  <c r="P39"/>
  <c r="K39"/>
  <c r="L39" s="1"/>
  <c r="F39"/>
  <c r="D39"/>
  <c r="C39"/>
  <c r="B39"/>
  <c r="P38"/>
  <c r="K38"/>
  <c r="J38" s="1"/>
  <c r="H38" i="15" s="1"/>
  <c r="F38" i="9"/>
  <c r="D38"/>
  <c r="C38"/>
  <c r="B38"/>
  <c r="P37"/>
  <c r="K37"/>
  <c r="J37" s="1"/>
  <c r="H37" i="15" s="1"/>
  <c r="F37" i="9"/>
  <c r="D37"/>
  <c r="C37"/>
  <c r="B37"/>
  <c r="P36"/>
  <c r="K36"/>
  <c r="J36" s="1"/>
  <c r="H36" i="15" s="1"/>
  <c r="F36" i="9"/>
  <c r="D36"/>
  <c r="C36"/>
  <c r="B36"/>
  <c r="P35"/>
  <c r="K35"/>
  <c r="L35" s="1"/>
  <c r="F35"/>
  <c r="D35"/>
  <c r="C35"/>
  <c r="B35"/>
  <c r="P34"/>
  <c r="K34"/>
  <c r="J34" s="1"/>
  <c r="H34" i="15" s="1"/>
  <c r="F34" i="9"/>
  <c r="D34"/>
  <c r="C34"/>
  <c r="B34"/>
  <c r="P33"/>
  <c r="K33"/>
  <c r="L33" s="1"/>
  <c r="F33"/>
  <c r="D33"/>
  <c r="C33"/>
  <c r="B33"/>
  <c r="P32"/>
  <c r="K32"/>
  <c r="J32" s="1"/>
  <c r="H32" i="15" s="1"/>
  <c r="F32" i="9"/>
  <c r="D32"/>
  <c r="C32"/>
  <c r="B32"/>
  <c r="P31"/>
  <c r="M31"/>
  <c r="H51" i="15" s="1"/>
  <c r="K31" i="9"/>
  <c r="L31" s="1"/>
  <c r="F31"/>
  <c r="D31"/>
  <c r="C31"/>
  <c r="B31"/>
  <c r="P30"/>
  <c r="N30"/>
  <c r="K30"/>
  <c r="L30" s="1"/>
  <c r="F30"/>
  <c r="D30"/>
  <c r="C30"/>
  <c r="B30"/>
  <c r="P29"/>
  <c r="K29"/>
  <c r="L29" s="1"/>
  <c r="F29"/>
  <c r="D29"/>
  <c r="C29"/>
  <c r="B29"/>
  <c r="P28"/>
  <c r="K28"/>
  <c r="L28" s="1"/>
  <c r="F28"/>
  <c r="D28"/>
  <c r="C28"/>
  <c r="B28"/>
  <c r="P27"/>
  <c r="K27"/>
  <c r="L27" s="1"/>
  <c r="F27"/>
  <c r="D27"/>
  <c r="C27"/>
  <c r="B27"/>
  <c r="P26"/>
  <c r="K26"/>
  <c r="L26" s="1"/>
  <c r="F26"/>
  <c r="D26"/>
  <c r="C26"/>
  <c r="B26"/>
  <c r="P25"/>
  <c r="K25"/>
  <c r="L25" s="1"/>
  <c r="F25"/>
  <c r="D25"/>
  <c r="C25"/>
  <c r="B25"/>
  <c r="P24"/>
  <c r="N24"/>
  <c r="M24"/>
  <c r="H50" i="15" s="1"/>
  <c r="K24" i="9"/>
  <c r="L24" s="1"/>
  <c r="F24"/>
  <c r="D24"/>
  <c r="C24"/>
  <c r="B24"/>
  <c r="P23"/>
  <c r="K23"/>
  <c r="L23" s="1"/>
  <c r="F23"/>
  <c r="D23"/>
  <c r="C23"/>
  <c r="B23"/>
  <c r="P22"/>
  <c r="N22"/>
  <c r="K22"/>
  <c r="L22" s="1"/>
  <c r="F22"/>
  <c r="D22"/>
  <c r="C22"/>
  <c r="B22"/>
  <c r="P21"/>
  <c r="K21"/>
  <c r="L21" s="1"/>
  <c r="F21"/>
  <c r="D21"/>
  <c r="C21"/>
  <c r="B21"/>
  <c r="P20"/>
  <c r="K20"/>
  <c r="J20" s="1"/>
  <c r="H20" i="15" s="1"/>
  <c r="F20" i="9"/>
  <c r="D20"/>
  <c r="C20"/>
  <c r="B20"/>
  <c r="P19"/>
  <c r="M19"/>
  <c r="K19"/>
  <c r="L19" s="1"/>
  <c r="F19"/>
  <c r="D19"/>
  <c r="C19"/>
  <c r="B19"/>
  <c r="P18"/>
  <c r="N18"/>
  <c r="M18"/>
  <c r="N34" s="1"/>
  <c r="K18"/>
  <c r="L18" s="1"/>
  <c r="F18"/>
  <c r="D18"/>
  <c r="C18"/>
  <c r="B18"/>
  <c r="P17"/>
  <c r="K17"/>
  <c r="L17" s="1"/>
  <c r="F17"/>
  <c r="D17"/>
  <c r="C17"/>
  <c r="B17"/>
  <c r="P16"/>
  <c r="K16"/>
  <c r="J16" s="1"/>
  <c r="H16" i="15" s="1"/>
  <c r="F16" i="9"/>
  <c r="D16"/>
  <c r="C16"/>
  <c r="B16"/>
  <c r="P15"/>
  <c r="N15"/>
  <c r="M15"/>
  <c r="K15"/>
  <c r="F15"/>
  <c r="D15"/>
  <c r="C15"/>
  <c r="B15"/>
  <c r="P14"/>
  <c r="N14"/>
  <c r="M14"/>
  <c r="K14"/>
  <c r="F14"/>
  <c r="D14"/>
  <c r="C14"/>
  <c r="B14"/>
  <c r="P13"/>
  <c r="N13"/>
  <c r="M13"/>
  <c r="K13"/>
  <c r="F13"/>
  <c r="D13"/>
  <c r="C13"/>
  <c r="B13"/>
  <c r="P12"/>
  <c r="N12"/>
  <c r="M12"/>
  <c r="K12"/>
  <c r="F12"/>
  <c r="D12"/>
  <c r="C12"/>
  <c r="B12"/>
  <c r="P11"/>
  <c r="N11"/>
  <c r="M11"/>
  <c r="K11"/>
  <c r="F11"/>
  <c r="D11"/>
  <c r="C11"/>
  <c r="B11"/>
  <c r="P10"/>
  <c r="N10"/>
  <c r="M10"/>
  <c r="K10"/>
  <c r="F10"/>
  <c r="D10"/>
  <c r="C10"/>
  <c r="B10"/>
  <c r="P9"/>
  <c r="N9"/>
  <c r="K9"/>
  <c r="F9"/>
  <c r="D9"/>
  <c r="C9"/>
  <c r="B9"/>
  <c r="P8"/>
  <c r="N8"/>
  <c r="M8"/>
  <c r="K8"/>
  <c r="F8"/>
  <c r="D8"/>
  <c r="C8"/>
  <c r="B8"/>
  <c r="P7"/>
  <c r="N7"/>
  <c r="K7"/>
  <c r="F7"/>
  <c r="D7"/>
  <c r="C7"/>
  <c r="B7"/>
  <c r="P6"/>
  <c r="K6"/>
  <c r="F6"/>
  <c r="D6"/>
  <c r="C6"/>
  <c r="B6"/>
  <c r="P5"/>
  <c r="K5"/>
  <c r="F5"/>
  <c r="D5"/>
  <c r="C5"/>
  <c r="B5"/>
  <c r="P4"/>
  <c r="K4"/>
  <c r="F4"/>
  <c r="D4"/>
  <c r="C4"/>
  <c r="B4"/>
  <c r="C1"/>
  <c r="M9" s="1"/>
  <c r="T45" i="8"/>
  <c r="T44"/>
  <c r="T43"/>
  <c r="T42"/>
  <c r="T41"/>
  <c r="T40"/>
  <c r="T39"/>
  <c r="T38"/>
  <c r="T37"/>
  <c r="T36"/>
  <c r="T35"/>
  <c r="T34"/>
  <c r="T33"/>
  <c r="T32"/>
  <c r="T31"/>
  <c r="T30"/>
  <c r="T29"/>
  <c r="T28"/>
  <c r="T27"/>
  <c r="T26"/>
  <c r="T25"/>
  <c r="T24"/>
  <c r="T23"/>
  <c r="T22"/>
  <c r="T21"/>
  <c r="T20"/>
  <c r="T19"/>
  <c r="T18"/>
  <c r="T17"/>
  <c r="T16"/>
  <c r="T15"/>
  <c r="T14"/>
  <c r="T13"/>
  <c r="T12"/>
  <c r="T11"/>
  <c r="T10"/>
  <c r="T9"/>
  <c r="T8"/>
  <c r="T7"/>
  <c r="T6"/>
  <c r="T5"/>
  <c r="T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Q45" i="7"/>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H5"/>
  <c r="H6"/>
  <c r="H7"/>
  <c r="H8"/>
  <c r="H9"/>
  <c r="H10"/>
  <c r="H11"/>
  <c r="H12"/>
  <c r="H13"/>
  <c r="H14"/>
  <c r="H15"/>
  <c r="H16"/>
  <c r="H17"/>
  <c r="H18"/>
  <c r="H19"/>
  <c r="H20"/>
  <c r="H21"/>
  <c r="H22"/>
  <c r="H23"/>
  <c r="H24"/>
  <c r="H25"/>
  <c r="H26"/>
  <c r="H27"/>
  <c r="H28"/>
  <c r="H29"/>
  <c r="H30"/>
  <c r="H31"/>
  <c r="H32"/>
  <c r="H33"/>
  <c r="H34"/>
  <c r="H35"/>
  <c r="H36"/>
  <c r="H37"/>
  <c r="H38"/>
  <c r="H39"/>
  <c r="H40"/>
  <c r="H41"/>
  <c r="H42"/>
  <c r="H43"/>
  <c r="H44"/>
  <c r="H45"/>
  <c r="H4"/>
  <c r="F4"/>
  <c r="E4"/>
  <c r="C45"/>
  <c r="B45"/>
  <c r="C44"/>
  <c r="B44"/>
  <c r="C43"/>
  <c r="B43"/>
  <c r="C42"/>
  <c r="B42"/>
  <c r="C41"/>
  <c r="B41"/>
  <c r="C40"/>
  <c r="B40"/>
  <c r="C39"/>
  <c r="B39"/>
  <c r="C38"/>
  <c r="B38"/>
  <c r="C37"/>
  <c r="B37"/>
  <c r="C36"/>
  <c r="B36"/>
  <c r="C35"/>
  <c r="B35"/>
  <c r="C34"/>
  <c r="B34"/>
  <c r="C33"/>
  <c r="B33"/>
  <c r="C32"/>
  <c r="B32"/>
  <c r="C31"/>
  <c r="B31"/>
  <c r="C30"/>
  <c r="B30"/>
  <c r="C29"/>
  <c r="B29"/>
  <c r="C28"/>
  <c r="B28"/>
  <c r="C27"/>
  <c r="B27"/>
  <c r="M18" s="1"/>
  <c r="M7" s="1"/>
  <c r="N32" s="1"/>
  <c r="C26"/>
  <c r="B26"/>
  <c r="C25"/>
  <c r="B25"/>
  <c r="C24"/>
  <c r="B24"/>
  <c r="C23"/>
  <c r="B23"/>
  <c r="C22"/>
  <c r="B22"/>
  <c r="C21"/>
  <c r="B21"/>
  <c r="C20"/>
  <c r="B20"/>
  <c r="C19"/>
  <c r="B19"/>
  <c r="C18"/>
  <c r="B18"/>
  <c r="C17"/>
  <c r="B17"/>
  <c r="C16"/>
  <c r="B16"/>
  <c r="C15"/>
  <c r="B15"/>
  <c r="C14"/>
  <c r="B14"/>
  <c r="C13"/>
  <c r="B13"/>
  <c r="C12"/>
  <c r="B12"/>
  <c r="C11"/>
  <c r="B11"/>
  <c r="C10"/>
  <c r="B10"/>
  <c r="C9"/>
  <c r="B9"/>
  <c r="C8"/>
  <c r="B8"/>
  <c r="C7"/>
  <c r="B7"/>
  <c r="C6"/>
  <c r="B6"/>
  <c r="C5"/>
  <c r="B5"/>
  <c r="M31"/>
  <c r="G51" i="15" s="1"/>
  <c r="M15" i="7"/>
  <c r="M14"/>
  <c r="M13"/>
  <c r="M12"/>
  <c r="M11"/>
  <c r="M10"/>
  <c r="K45"/>
  <c r="J45" s="1"/>
  <c r="G45" i="15" s="1"/>
  <c r="K44" i="7"/>
  <c r="J44" s="1"/>
  <c r="G44" i="15" s="1"/>
  <c r="K43" i="7"/>
  <c r="J43" s="1"/>
  <c r="G43" i="15" s="1"/>
  <c r="K42" i="7"/>
  <c r="J42" s="1"/>
  <c r="G42" i="15" s="1"/>
  <c r="K41" i="7"/>
  <c r="J41" s="1"/>
  <c r="G41" i="15" s="1"/>
  <c r="K40" i="7"/>
  <c r="J40" s="1"/>
  <c r="G40" i="15" s="1"/>
  <c r="K39" i="7"/>
  <c r="L39" s="1"/>
  <c r="K38"/>
  <c r="J38" s="1"/>
  <c r="G38" i="15" s="1"/>
  <c r="K37" i="7"/>
  <c r="J37" s="1"/>
  <c r="G37" i="15" s="1"/>
  <c r="K36" i="7"/>
  <c r="J36" s="1"/>
  <c r="G36" i="15" s="1"/>
  <c r="K35" i="7"/>
  <c r="L35" s="1"/>
  <c r="K34"/>
  <c r="L34" s="1"/>
  <c r="K33"/>
  <c r="J33" s="1"/>
  <c r="G33" i="15" s="1"/>
  <c r="K32" i="7"/>
  <c r="J32" s="1"/>
  <c r="G32" i="15" s="1"/>
  <c r="K31" i="7"/>
  <c r="J31" s="1"/>
  <c r="G31" i="15" s="1"/>
  <c r="K30" i="7"/>
  <c r="L30" s="1"/>
  <c r="K29"/>
  <c r="J29" s="1"/>
  <c r="G29" i="15" s="1"/>
  <c r="K28" i="7"/>
  <c r="J28" s="1"/>
  <c r="G28" i="15" s="1"/>
  <c r="K27" i="7"/>
  <c r="J27" s="1"/>
  <c r="G27" i="15" s="1"/>
  <c r="K26" i="7"/>
  <c r="J26" s="1"/>
  <c r="G26" i="15" s="1"/>
  <c r="K25" i="7"/>
  <c r="J25" s="1"/>
  <c r="G25" i="15" s="1"/>
  <c r="K24" i="7"/>
  <c r="J24" s="1"/>
  <c r="G24" i="15" s="1"/>
  <c r="K23" i="7"/>
  <c r="J23" s="1"/>
  <c r="G23" i="15" s="1"/>
  <c r="K22" i="7"/>
  <c r="J22" s="1"/>
  <c r="G22" i="15" s="1"/>
  <c r="K21" i="7"/>
  <c r="L21" s="1"/>
  <c r="K20"/>
  <c r="J20" s="1"/>
  <c r="G20" i="15" s="1"/>
  <c r="K19" i="7"/>
  <c r="J19" s="1"/>
  <c r="G19" i="15" s="1"/>
  <c r="K18" i="7"/>
  <c r="L18" s="1"/>
  <c r="K17"/>
  <c r="L17" s="1"/>
  <c r="K16"/>
  <c r="L16" s="1"/>
  <c r="K15"/>
  <c r="K14"/>
  <c r="K13"/>
  <c r="K12"/>
  <c r="K11"/>
  <c r="K10"/>
  <c r="K9"/>
  <c r="K8"/>
  <c r="K7"/>
  <c r="K6"/>
  <c r="K5"/>
  <c r="K4"/>
  <c r="N30"/>
  <c r="N24"/>
  <c r="N22"/>
  <c r="N18"/>
  <c r="N15"/>
  <c r="N14"/>
  <c r="N13"/>
  <c r="N12"/>
  <c r="N11"/>
  <c r="N10"/>
  <c r="N9"/>
  <c r="N8"/>
  <c r="N7"/>
  <c r="M8"/>
  <c r="M19"/>
  <c r="C4"/>
  <c r="B4"/>
  <c r="C1"/>
  <c r="M9" s="1"/>
  <c r="P45"/>
  <c r="F45"/>
  <c r="D45"/>
  <c r="P44"/>
  <c r="F44"/>
  <c r="D44"/>
  <c r="P43"/>
  <c r="F43"/>
  <c r="D43"/>
  <c r="P42"/>
  <c r="F42"/>
  <c r="D42"/>
  <c r="P41"/>
  <c r="F41"/>
  <c r="D41"/>
  <c r="P40"/>
  <c r="F40"/>
  <c r="D40"/>
  <c r="P39"/>
  <c r="F39"/>
  <c r="D39"/>
  <c r="P38"/>
  <c r="F38"/>
  <c r="D38"/>
  <c r="P37"/>
  <c r="F37"/>
  <c r="D37"/>
  <c r="P36"/>
  <c r="F36"/>
  <c r="D36"/>
  <c r="P35"/>
  <c r="F35"/>
  <c r="D35"/>
  <c r="P34"/>
  <c r="F34"/>
  <c r="D34"/>
  <c r="P33"/>
  <c r="F33"/>
  <c r="D33"/>
  <c r="P32"/>
  <c r="F32"/>
  <c r="D32"/>
  <c r="P31"/>
  <c r="F31"/>
  <c r="D31"/>
  <c r="P30"/>
  <c r="F30"/>
  <c r="D30"/>
  <c r="P29"/>
  <c r="F29"/>
  <c r="D29"/>
  <c r="P28"/>
  <c r="F28"/>
  <c r="D28"/>
  <c r="P27"/>
  <c r="L27"/>
  <c r="F27"/>
  <c r="D27"/>
  <c r="P26"/>
  <c r="F26"/>
  <c r="D26"/>
  <c r="P25"/>
  <c r="F25"/>
  <c r="D25"/>
  <c r="P24"/>
  <c r="M24"/>
  <c r="G50" i="15" s="1"/>
  <c r="F24" i="7"/>
  <c r="D24"/>
  <c r="P23"/>
  <c r="F23"/>
  <c r="D23"/>
  <c r="P22"/>
  <c r="F22"/>
  <c r="D22"/>
  <c r="P21"/>
  <c r="F21"/>
  <c r="D21"/>
  <c r="P20"/>
  <c r="F20"/>
  <c r="D20"/>
  <c r="P19"/>
  <c r="F19"/>
  <c r="D19"/>
  <c r="P18"/>
  <c r="J18"/>
  <c r="G18" i="15" s="1"/>
  <c r="F18" i="7"/>
  <c r="D18"/>
  <c r="P17"/>
  <c r="F17"/>
  <c r="D17"/>
  <c r="P16"/>
  <c r="F16"/>
  <c r="D16"/>
  <c r="P15"/>
  <c r="F15"/>
  <c r="D15"/>
  <c r="P14"/>
  <c r="F14"/>
  <c r="D14"/>
  <c r="P13"/>
  <c r="F13"/>
  <c r="D13"/>
  <c r="P12"/>
  <c r="F12"/>
  <c r="D12"/>
  <c r="P11"/>
  <c r="F11"/>
  <c r="D11"/>
  <c r="P10"/>
  <c r="F10"/>
  <c r="D10"/>
  <c r="P9"/>
  <c r="F9"/>
  <c r="D9"/>
  <c r="P8"/>
  <c r="F8"/>
  <c r="D8"/>
  <c r="P7"/>
  <c r="F7"/>
  <c r="D7"/>
  <c r="P6"/>
  <c r="F6"/>
  <c r="D6"/>
  <c r="P5"/>
  <c r="F5"/>
  <c r="D5"/>
  <c r="P4"/>
  <c r="D4"/>
  <c r="S45" i="8"/>
  <c r="P45"/>
  <c r="M45"/>
  <c r="J45"/>
  <c r="G45"/>
  <c r="D45"/>
  <c r="C45"/>
  <c r="B45"/>
  <c r="S44"/>
  <c r="P44"/>
  <c r="M44"/>
  <c r="J44"/>
  <c r="G44"/>
  <c r="D44"/>
  <c r="C44"/>
  <c r="B44"/>
  <c r="S43"/>
  <c r="P43"/>
  <c r="M43"/>
  <c r="J43"/>
  <c r="G43"/>
  <c r="D43"/>
  <c r="S42"/>
  <c r="P42"/>
  <c r="M42"/>
  <c r="J42"/>
  <c r="G42"/>
  <c r="D42"/>
  <c r="S41"/>
  <c r="P41"/>
  <c r="M41"/>
  <c r="J41"/>
  <c r="G41"/>
  <c r="D41"/>
  <c r="C41"/>
  <c r="B41"/>
  <c r="S40"/>
  <c r="P40"/>
  <c r="M40"/>
  <c r="J40"/>
  <c r="G40"/>
  <c r="D40"/>
  <c r="C40"/>
  <c r="B40"/>
  <c r="S39"/>
  <c r="P39"/>
  <c r="M39"/>
  <c r="J39"/>
  <c r="G39"/>
  <c r="D39"/>
  <c r="S38"/>
  <c r="P38"/>
  <c r="M38"/>
  <c r="J38"/>
  <c r="G38"/>
  <c r="D38"/>
  <c r="S37"/>
  <c r="P37"/>
  <c r="M37"/>
  <c r="J37"/>
  <c r="G37"/>
  <c r="D37"/>
  <c r="C37"/>
  <c r="B37"/>
  <c r="S36"/>
  <c r="P36"/>
  <c r="M36"/>
  <c r="J36"/>
  <c r="G36"/>
  <c r="D36"/>
  <c r="C36"/>
  <c r="B36"/>
  <c r="S35"/>
  <c r="P35"/>
  <c r="M35"/>
  <c r="J35"/>
  <c r="G35"/>
  <c r="D35"/>
  <c r="C35"/>
  <c r="B35"/>
  <c r="S34"/>
  <c r="P34"/>
  <c r="M34"/>
  <c r="J34"/>
  <c r="G34"/>
  <c r="D34"/>
  <c r="C34"/>
  <c r="B34"/>
  <c r="S33"/>
  <c r="P33"/>
  <c r="M33"/>
  <c r="J33"/>
  <c r="G33"/>
  <c r="D33"/>
  <c r="C33"/>
  <c r="B33"/>
  <c r="S32"/>
  <c r="P32"/>
  <c r="M32"/>
  <c r="J32"/>
  <c r="G32"/>
  <c r="D32"/>
  <c r="C32"/>
  <c r="B32"/>
  <c r="S31"/>
  <c r="P31"/>
  <c r="M31"/>
  <c r="J31"/>
  <c r="G31"/>
  <c r="D31"/>
  <c r="C31"/>
  <c r="B31"/>
  <c r="S30"/>
  <c r="P30"/>
  <c r="M30"/>
  <c r="J30"/>
  <c r="G30"/>
  <c r="D30"/>
  <c r="C30"/>
  <c r="B30"/>
  <c r="S29"/>
  <c r="P29"/>
  <c r="M29"/>
  <c r="J29"/>
  <c r="G29"/>
  <c r="D29"/>
  <c r="C29"/>
  <c r="B29"/>
  <c r="S28"/>
  <c r="P28"/>
  <c r="M28"/>
  <c r="J28"/>
  <c r="G28"/>
  <c r="D28"/>
  <c r="C28"/>
  <c r="B28"/>
  <c r="S27"/>
  <c r="P27"/>
  <c r="M27"/>
  <c r="J27"/>
  <c r="G27"/>
  <c r="D27"/>
  <c r="C27"/>
  <c r="B27"/>
  <c r="S26"/>
  <c r="P26"/>
  <c r="M26"/>
  <c r="J26"/>
  <c r="G26"/>
  <c r="D26"/>
  <c r="C26"/>
  <c r="B26"/>
  <c r="S25"/>
  <c r="P25"/>
  <c r="M25"/>
  <c r="J25"/>
  <c r="G25"/>
  <c r="D25"/>
  <c r="C25"/>
  <c r="B25"/>
  <c r="S24"/>
  <c r="P24"/>
  <c r="M24"/>
  <c r="J24"/>
  <c r="G24"/>
  <c r="D24"/>
  <c r="C24"/>
  <c r="B24"/>
  <c r="S23"/>
  <c r="P23"/>
  <c r="M23"/>
  <c r="J23"/>
  <c r="G23"/>
  <c r="D23"/>
  <c r="C23"/>
  <c r="B23"/>
  <c r="S22"/>
  <c r="P22"/>
  <c r="M22"/>
  <c r="J22"/>
  <c r="G22"/>
  <c r="D22"/>
  <c r="C22"/>
  <c r="B22"/>
  <c r="S21"/>
  <c r="P21"/>
  <c r="M21"/>
  <c r="J21"/>
  <c r="G21"/>
  <c r="D21"/>
  <c r="C21"/>
  <c r="B21"/>
  <c r="S20"/>
  <c r="P20"/>
  <c r="M20"/>
  <c r="J20"/>
  <c r="G20"/>
  <c r="D20"/>
  <c r="C20"/>
  <c r="B20"/>
  <c r="S19"/>
  <c r="P19"/>
  <c r="M19"/>
  <c r="J19"/>
  <c r="G19"/>
  <c r="D19"/>
  <c r="C19"/>
  <c r="B19"/>
  <c r="S18"/>
  <c r="P18"/>
  <c r="M18"/>
  <c r="J18"/>
  <c r="G18"/>
  <c r="D18"/>
  <c r="C18"/>
  <c r="B18"/>
  <c r="S17"/>
  <c r="P17"/>
  <c r="M17"/>
  <c r="J17"/>
  <c r="G17"/>
  <c r="D17"/>
  <c r="C17"/>
  <c r="B17"/>
  <c r="S16"/>
  <c r="P16"/>
  <c r="M16"/>
  <c r="J16"/>
  <c r="G16"/>
  <c r="D16"/>
  <c r="C16"/>
  <c r="B16"/>
  <c r="S15"/>
  <c r="P15"/>
  <c r="M15"/>
  <c r="J15"/>
  <c r="G15"/>
  <c r="D15"/>
  <c r="C15"/>
  <c r="B15"/>
  <c r="S14"/>
  <c r="P14"/>
  <c r="M14"/>
  <c r="J14"/>
  <c r="G14"/>
  <c r="D14"/>
  <c r="C14"/>
  <c r="B14"/>
  <c r="S13"/>
  <c r="P13"/>
  <c r="M13"/>
  <c r="J13"/>
  <c r="G13"/>
  <c r="D13"/>
  <c r="C13"/>
  <c r="B13"/>
  <c r="S12"/>
  <c r="P12"/>
  <c r="M12"/>
  <c r="J12"/>
  <c r="G12"/>
  <c r="D12"/>
  <c r="C12"/>
  <c r="B12"/>
  <c r="S11"/>
  <c r="P11"/>
  <c r="M11"/>
  <c r="J11"/>
  <c r="G11"/>
  <c r="D11"/>
  <c r="C11"/>
  <c r="B11"/>
  <c r="S10"/>
  <c r="P10"/>
  <c r="M10"/>
  <c r="J10"/>
  <c r="G10"/>
  <c r="D10"/>
  <c r="C10"/>
  <c r="B10"/>
  <c r="S9"/>
  <c r="P9"/>
  <c r="M9"/>
  <c r="J9"/>
  <c r="G9"/>
  <c r="D9"/>
  <c r="C9"/>
  <c r="B9"/>
  <c r="S8"/>
  <c r="P8"/>
  <c r="M8"/>
  <c r="J8"/>
  <c r="G8"/>
  <c r="D8"/>
  <c r="C8"/>
  <c r="B8"/>
  <c r="S7"/>
  <c r="P7"/>
  <c r="M7"/>
  <c r="J7"/>
  <c r="G7"/>
  <c r="D7"/>
  <c r="C7"/>
  <c r="B7"/>
  <c r="S6"/>
  <c r="P6"/>
  <c r="M6"/>
  <c r="J6"/>
  <c r="G6"/>
  <c r="D6"/>
  <c r="C6"/>
  <c r="B6"/>
  <c r="S5"/>
  <c r="P5"/>
  <c r="M5"/>
  <c r="J5"/>
  <c r="G5"/>
  <c r="D5"/>
  <c r="C5"/>
  <c r="B5"/>
  <c r="S4"/>
  <c r="P4"/>
  <c r="M4"/>
  <c r="J4"/>
  <c r="G4"/>
  <c r="D4"/>
  <c r="C4"/>
  <c r="B4"/>
  <c r="C3"/>
  <c r="B3"/>
  <c r="B2"/>
  <c r="C1"/>
  <c r="B1"/>
  <c r="T45" i="5"/>
  <c r="S45"/>
  <c r="Q45"/>
  <c r="P45"/>
  <c r="N45"/>
  <c r="M45"/>
  <c r="K45"/>
  <c r="J45"/>
  <c r="H45"/>
  <c r="G45"/>
  <c r="E45"/>
  <c r="D45"/>
  <c r="T44"/>
  <c r="S44"/>
  <c r="Q44"/>
  <c r="P44"/>
  <c r="N44"/>
  <c r="M44"/>
  <c r="K44"/>
  <c r="J44"/>
  <c r="H44"/>
  <c r="G44"/>
  <c r="E44"/>
  <c r="D44"/>
  <c r="T43"/>
  <c r="S43"/>
  <c r="Q43"/>
  <c r="P43"/>
  <c r="N43"/>
  <c r="M43"/>
  <c r="K43"/>
  <c r="J43"/>
  <c r="H43"/>
  <c r="G43"/>
  <c r="E43"/>
  <c r="D43"/>
  <c r="T42"/>
  <c r="S42"/>
  <c r="Q42"/>
  <c r="P42"/>
  <c r="N42"/>
  <c r="M42"/>
  <c r="K42"/>
  <c r="J42"/>
  <c r="H42"/>
  <c r="G42"/>
  <c r="E42"/>
  <c r="D42"/>
  <c r="T41"/>
  <c r="S41"/>
  <c r="Q41"/>
  <c r="P41"/>
  <c r="N41"/>
  <c r="M41"/>
  <c r="K41"/>
  <c r="J41"/>
  <c r="H41"/>
  <c r="G41"/>
  <c r="E41"/>
  <c r="D41"/>
  <c r="T40"/>
  <c r="S40"/>
  <c r="Q40"/>
  <c r="P40"/>
  <c r="N40"/>
  <c r="M40"/>
  <c r="K40"/>
  <c r="J40"/>
  <c r="H40"/>
  <c r="G40"/>
  <c r="E40"/>
  <c r="D40"/>
  <c r="T39"/>
  <c r="S39"/>
  <c r="Q39"/>
  <c r="P39"/>
  <c r="N39"/>
  <c r="M39"/>
  <c r="K39"/>
  <c r="J39"/>
  <c r="H39"/>
  <c r="G39"/>
  <c r="E39"/>
  <c r="D39"/>
  <c r="T38"/>
  <c r="S38"/>
  <c r="Q38"/>
  <c r="P38"/>
  <c r="N38"/>
  <c r="M38"/>
  <c r="K38"/>
  <c r="J38"/>
  <c r="H38"/>
  <c r="G38"/>
  <c r="E38"/>
  <c r="D38"/>
  <c r="T37"/>
  <c r="S37"/>
  <c r="Q37"/>
  <c r="P37"/>
  <c r="N37"/>
  <c r="M37"/>
  <c r="K37"/>
  <c r="J37"/>
  <c r="H37"/>
  <c r="G37"/>
  <c r="E37"/>
  <c r="D37"/>
  <c r="T36"/>
  <c r="S36"/>
  <c r="Q36"/>
  <c r="P36"/>
  <c r="N36"/>
  <c r="M36"/>
  <c r="K36"/>
  <c r="J36"/>
  <c r="H36"/>
  <c r="G36"/>
  <c r="E36"/>
  <c r="D36"/>
  <c r="T35"/>
  <c r="S35"/>
  <c r="Q35"/>
  <c r="P35"/>
  <c r="N35"/>
  <c r="M35"/>
  <c r="K35"/>
  <c r="J35"/>
  <c r="H35"/>
  <c r="G35"/>
  <c r="E35"/>
  <c r="D35"/>
  <c r="T34"/>
  <c r="S34"/>
  <c r="Q34"/>
  <c r="P34"/>
  <c r="N34"/>
  <c r="M34"/>
  <c r="K34"/>
  <c r="J34"/>
  <c r="H34"/>
  <c r="G34"/>
  <c r="E34"/>
  <c r="D34"/>
  <c r="T33"/>
  <c r="S33"/>
  <c r="Q33"/>
  <c r="P33"/>
  <c r="N33"/>
  <c r="M33"/>
  <c r="K33"/>
  <c r="J33"/>
  <c r="H33"/>
  <c r="G33"/>
  <c r="E33"/>
  <c r="D33"/>
  <c r="T32"/>
  <c r="S32"/>
  <c r="Q32"/>
  <c r="P32"/>
  <c r="N32"/>
  <c r="M32"/>
  <c r="K32"/>
  <c r="J32"/>
  <c r="H32"/>
  <c r="G32"/>
  <c r="E32"/>
  <c r="D32"/>
  <c r="T31"/>
  <c r="S31"/>
  <c r="Q31"/>
  <c r="P31"/>
  <c r="N31"/>
  <c r="M31"/>
  <c r="K31"/>
  <c r="J31"/>
  <c r="H31"/>
  <c r="G31"/>
  <c r="E31"/>
  <c r="D31"/>
  <c r="T30"/>
  <c r="S30"/>
  <c r="Q30"/>
  <c r="P30"/>
  <c r="N30"/>
  <c r="M30"/>
  <c r="K30"/>
  <c r="J30"/>
  <c r="H30"/>
  <c r="G30"/>
  <c r="E30"/>
  <c r="D30"/>
  <c r="T29"/>
  <c r="S29"/>
  <c r="Q29"/>
  <c r="P29"/>
  <c r="N29"/>
  <c r="M29"/>
  <c r="K29"/>
  <c r="J29"/>
  <c r="H29"/>
  <c r="G29"/>
  <c r="E29"/>
  <c r="D29"/>
  <c r="T28"/>
  <c r="S28"/>
  <c r="Q28"/>
  <c r="P28"/>
  <c r="N28"/>
  <c r="M28"/>
  <c r="K28"/>
  <c r="J28"/>
  <c r="H28"/>
  <c r="G28"/>
  <c r="E28"/>
  <c r="D28"/>
  <c r="T27"/>
  <c r="S27"/>
  <c r="Q27"/>
  <c r="P27"/>
  <c r="N27"/>
  <c r="M27"/>
  <c r="K27"/>
  <c r="J27"/>
  <c r="H27"/>
  <c r="G27"/>
  <c r="E27"/>
  <c r="D27"/>
  <c r="T26"/>
  <c r="S26"/>
  <c r="Q26"/>
  <c r="P26"/>
  <c r="N26"/>
  <c r="M26"/>
  <c r="K26"/>
  <c r="J26"/>
  <c r="H26"/>
  <c r="G26"/>
  <c r="E26"/>
  <c r="D26"/>
  <c r="T25"/>
  <c r="S25"/>
  <c r="Q25"/>
  <c r="P25"/>
  <c r="N25"/>
  <c r="M25"/>
  <c r="K25"/>
  <c r="J25"/>
  <c r="H25"/>
  <c r="G25"/>
  <c r="E25"/>
  <c r="D25"/>
  <c r="T24"/>
  <c r="S24"/>
  <c r="Q24"/>
  <c r="P24"/>
  <c r="N24"/>
  <c r="M24"/>
  <c r="K24"/>
  <c r="J24"/>
  <c r="H24"/>
  <c r="G24"/>
  <c r="E24"/>
  <c r="D24"/>
  <c r="T23"/>
  <c r="S23"/>
  <c r="Q23"/>
  <c r="P23"/>
  <c r="N23"/>
  <c r="M23"/>
  <c r="K23"/>
  <c r="J23"/>
  <c r="H23"/>
  <c r="G23"/>
  <c r="E23"/>
  <c r="D23"/>
  <c r="T22"/>
  <c r="S22"/>
  <c r="Q22"/>
  <c r="P22"/>
  <c r="N22"/>
  <c r="M22"/>
  <c r="K22"/>
  <c r="J22"/>
  <c r="H22"/>
  <c r="G22"/>
  <c r="E22"/>
  <c r="D22"/>
  <c r="T21"/>
  <c r="S21"/>
  <c r="Q21"/>
  <c r="P21"/>
  <c r="N21"/>
  <c r="M21"/>
  <c r="K21"/>
  <c r="J21"/>
  <c r="H21"/>
  <c r="G21"/>
  <c r="E21"/>
  <c r="D21"/>
  <c r="T20"/>
  <c r="S20"/>
  <c r="Q20"/>
  <c r="P20"/>
  <c r="N20"/>
  <c r="M20"/>
  <c r="K20"/>
  <c r="J20"/>
  <c r="H20"/>
  <c r="G20"/>
  <c r="E20"/>
  <c r="D20"/>
  <c r="T19"/>
  <c r="S19"/>
  <c r="Q19"/>
  <c r="P19"/>
  <c r="N19"/>
  <c r="M19"/>
  <c r="K19"/>
  <c r="J19"/>
  <c r="H19"/>
  <c r="G19"/>
  <c r="E19"/>
  <c r="D19"/>
  <c r="T18"/>
  <c r="S18"/>
  <c r="Q18"/>
  <c r="P18"/>
  <c r="N18"/>
  <c r="M18"/>
  <c r="K18"/>
  <c r="J18"/>
  <c r="H18"/>
  <c r="G18"/>
  <c r="E18"/>
  <c r="D18"/>
  <c r="T17"/>
  <c r="S17"/>
  <c r="Q17"/>
  <c r="P17"/>
  <c r="N17"/>
  <c r="M17"/>
  <c r="K17"/>
  <c r="J17"/>
  <c r="H17"/>
  <c r="G17"/>
  <c r="E17"/>
  <c r="D17"/>
  <c r="T16"/>
  <c r="S16"/>
  <c r="Q16"/>
  <c r="P16"/>
  <c r="N16"/>
  <c r="M16"/>
  <c r="K16"/>
  <c r="J16"/>
  <c r="H16"/>
  <c r="G16"/>
  <c r="E16"/>
  <c r="D16"/>
  <c r="T15"/>
  <c r="S15"/>
  <c r="Q15"/>
  <c r="P15"/>
  <c r="N15"/>
  <c r="M15"/>
  <c r="K15"/>
  <c r="J15"/>
  <c r="H15"/>
  <c r="G15"/>
  <c r="E15"/>
  <c r="D15"/>
  <c r="T14"/>
  <c r="S14"/>
  <c r="Q14"/>
  <c r="P14"/>
  <c r="N14"/>
  <c r="M14"/>
  <c r="K14"/>
  <c r="J14"/>
  <c r="H14"/>
  <c r="G14"/>
  <c r="E14"/>
  <c r="D14"/>
  <c r="T13"/>
  <c r="S13"/>
  <c r="Q13"/>
  <c r="P13"/>
  <c r="N13"/>
  <c r="M13"/>
  <c r="K13"/>
  <c r="J13"/>
  <c r="H13"/>
  <c r="G13"/>
  <c r="E13"/>
  <c r="D13"/>
  <c r="T12"/>
  <c r="S12"/>
  <c r="Q12"/>
  <c r="P12"/>
  <c r="N12"/>
  <c r="M12"/>
  <c r="K12"/>
  <c r="J12"/>
  <c r="H12"/>
  <c r="G12"/>
  <c r="E12"/>
  <c r="D12"/>
  <c r="C41"/>
  <c r="B41"/>
  <c r="C40"/>
  <c r="B40"/>
  <c r="C37"/>
  <c r="B37"/>
  <c r="C36"/>
  <c r="B36"/>
  <c r="P45" i="3"/>
  <c r="L45"/>
  <c r="J45"/>
  <c r="F45"/>
  <c r="D45"/>
  <c r="P44"/>
  <c r="L44"/>
  <c r="J44"/>
  <c r="F44"/>
  <c r="D44"/>
  <c r="P43"/>
  <c r="L43"/>
  <c r="J43"/>
  <c r="F43"/>
  <c r="D43"/>
  <c r="P42"/>
  <c r="L42"/>
  <c r="J42"/>
  <c r="F42"/>
  <c r="D42"/>
  <c r="P41"/>
  <c r="L41"/>
  <c r="J41"/>
  <c r="F41"/>
  <c r="D41"/>
  <c r="P40"/>
  <c r="L40"/>
  <c r="J40"/>
  <c r="F40"/>
  <c r="D40"/>
  <c r="P39"/>
  <c r="P38"/>
  <c r="P37"/>
  <c r="P36"/>
  <c r="P35"/>
  <c r="P34"/>
  <c r="P33"/>
  <c r="P32"/>
  <c r="P31"/>
  <c r="P30"/>
  <c r="P29"/>
  <c r="P28"/>
  <c r="P27"/>
  <c r="P26"/>
  <c r="P25"/>
  <c r="P24"/>
  <c r="P23"/>
  <c r="P22"/>
  <c r="P21"/>
  <c r="P20"/>
  <c r="P19"/>
  <c r="P18"/>
  <c r="P17"/>
  <c r="P16"/>
  <c r="P15"/>
  <c r="P14"/>
  <c r="P13"/>
  <c r="P12"/>
  <c r="P11"/>
  <c r="P10"/>
  <c r="P9"/>
  <c r="P8"/>
  <c r="P7"/>
  <c r="P6"/>
  <c r="P5"/>
  <c r="F39"/>
  <c r="D39"/>
  <c r="F38"/>
  <c r="D38"/>
  <c r="F37"/>
  <c r="D37"/>
  <c r="F36"/>
  <c r="D36"/>
  <c r="F35"/>
  <c r="D35"/>
  <c r="F34"/>
  <c r="D34"/>
  <c r="F33"/>
  <c r="D33"/>
  <c r="F32"/>
  <c r="D32"/>
  <c r="F31"/>
  <c r="D31"/>
  <c r="F30"/>
  <c r="D30"/>
  <c r="F29"/>
  <c r="D29"/>
  <c r="F28"/>
  <c r="D28"/>
  <c r="F27"/>
  <c r="D27"/>
  <c r="F26"/>
  <c r="D26"/>
  <c r="F25"/>
  <c r="D25"/>
  <c r="F24"/>
  <c r="D24"/>
  <c r="F23"/>
  <c r="D23"/>
  <c r="F22"/>
  <c r="D22"/>
  <c r="F21"/>
  <c r="D21"/>
  <c r="F20"/>
  <c r="D20"/>
  <c r="F19"/>
  <c r="D19"/>
  <c r="F18"/>
  <c r="D18"/>
  <c r="F17"/>
  <c r="D17"/>
  <c r="F16"/>
  <c r="D16"/>
  <c r="F15"/>
  <c r="D15"/>
  <c r="F14"/>
  <c r="D14"/>
  <c r="F13"/>
  <c r="D13"/>
  <c r="F12"/>
  <c r="D12"/>
  <c r="F11"/>
  <c r="D11"/>
  <c r="F10"/>
  <c r="D10"/>
  <c r="F9"/>
  <c r="D9"/>
  <c r="F8"/>
  <c r="D8"/>
  <c r="F7"/>
  <c r="D7"/>
  <c r="F6"/>
  <c r="D6"/>
  <c r="F5"/>
  <c r="D5"/>
  <c r="J33" i="12" l="1"/>
  <c r="I33" i="15" s="1"/>
  <c r="J34" i="12"/>
  <c r="I34" i="15" s="1"/>
  <c r="J35" i="12"/>
  <c r="I35" i="15" s="1"/>
  <c r="J36" i="12"/>
  <c r="I36" i="15" s="1"/>
  <c r="J37" i="12"/>
  <c r="I37" i="15" s="1"/>
  <c r="L42" i="7"/>
  <c r="L36" i="9"/>
  <c r="J35" i="7"/>
  <c r="G35" i="15" s="1"/>
  <c r="L43" i="7"/>
  <c r="V31" i="10"/>
  <c r="I31" i="9" s="1"/>
  <c r="J34" i="7"/>
  <c r="G34" i="15" s="1"/>
  <c r="J44" i="13"/>
  <c r="J44" i="15" s="1"/>
  <c r="J39" i="9"/>
  <c r="H39" i="15" s="1"/>
  <c r="J40" i="9"/>
  <c r="H40" i="15" s="1"/>
  <c r="J35" i="9"/>
  <c r="H35" i="15" s="1"/>
  <c r="L26" i="7"/>
  <c r="J28" i="13"/>
  <c r="J28" i="15" s="1"/>
  <c r="J32" i="12"/>
  <c r="I32" i="15" s="1"/>
  <c r="L31" i="7"/>
  <c r="L28"/>
  <c r="J30"/>
  <c r="G30" i="15" s="1"/>
  <c r="L31" i="13"/>
  <c r="L36" i="7"/>
  <c r="L22"/>
  <c r="J32" i="13"/>
  <c r="J32" i="15" s="1"/>
  <c r="L33" i="7"/>
  <c r="V35" i="8"/>
  <c r="J19" i="9"/>
  <c r="H19" i="15" s="1"/>
  <c r="J25" i="9"/>
  <c r="H25" i="15" s="1"/>
  <c r="J26" i="9"/>
  <c r="H26" i="15" s="1"/>
  <c r="J27" i="9"/>
  <c r="H27" i="15" s="1"/>
  <c r="L44" i="12"/>
  <c r="J36" i="13"/>
  <c r="J36" i="15" s="1"/>
  <c r="L38" i="7"/>
  <c r="J39"/>
  <c r="G39" i="15" s="1"/>
  <c r="J29" i="9"/>
  <c r="H29" i="15" s="1"/>
  <c r="J30" i="9"/>
  <c r="H30" i="15" s="1"/>
  <c r="V37" i="14"/>
  <c r="L40" i="13"/>
  <c r="V40" i="8"/>
  <c r="V42"/>
  <c r="V14"/>
  <c r="V38"/>
  <c r="V36"/>
  <c r="V31" i="11"/>
  <c r="I31" i="12" s="1"/>
  <c r="V15" i="11"/>
  <c r="I15" i="12" s="1"/>
  <c r="V39" i="11"/>
  <c r="I39" i="12" s="1"/>
  <c r="V5" i="8"/>
  <c r="V21"/>
  <c r="V29" i="10"/>
  <c r="I29" i="9" s="1"/>
  <c r="V26" i="8"/>
  <c r="V34"/>
  <c r="V39"/>
  <c r="V25" i="10"/>
  <c r="I25" i="9" s="1"/>
  <c r="V26" i="10"/>
  <c r="I26" i="9" s="1"/>
  <c r="V8" i="8"/>
  <c r="V16" i="11"/>
  <c r="I16" i="12" s="1"/>
  <c r="V24" i="14"/>
  <c r="V32" i="11"/>
  <c r="I32" i="12" s="1"/>
  <c r="V7" i="8"/>
  <c r="V33"/>
  <c r="V39" i="10"/>
  <c r="I39" i="9" s="1"/>
  <c r="V23" i="14"/>
  <c r="V28" i="8"/>
  <c r="V41"/>
  <c r="V7" i="10"/>
  <c r="I7" i="9" s="1"/>
  <c r="V10" i="14"/>
  <c r="V15"/>
  <c r="V20" i="8"/>
  <c r="V17" i="5"/>
  <c r="I17" i="17" s="1"/>
  <c r="V25" i="5"/>
  <c r="I25" i="17" s="1"/>
  <c r="V33" i="14"/>
  <c r="V23" i="8"/>
  <c r="V7" i="11"/>
  <c r="I7" i="12" s="1"/>
  <c r="V31" i="14"/>
  <c r="V12" i="8"/>
  <c r="V6"/>
  <c r="V14" i="5"/>
  <c r="I14" i="17" s="1"/>
  <c r="V22" i="14"/>
  <c r="V30" i="11"/>
  <c r="I30" i="12" s="1"/>
  <c r="V38" i="11"/>
  <c r="I38" i="12" s="1"/>
  <c r="V15" i="8"/>
  <c r="V15" i="10"/>
  <c r="I15" i="9" s="1"/>
  <c r="V18" i="14"/>
  <c r="V11" i="10"/>
  <c r="I11" i="9" s="1"/>
  <c r="V19" i="8"/>
  <c r="V27"/>
  <c r="V40" i="14"/>
  <c r="V41" i="11"/>
  <c r="I41" i="12" s="1"/>
  <c r="V42" i="5"/>
  <c r="V43"/>
  <c r="I43" i="17" s="1"/>
  <c r="V44" i="5"/>
  <c r="I44" i="17" s="1"/>
  <c r="V45" i="5"/>
  <c r="I45" i="17" s="1"/>
  <c r="L24" i="7"/>
  <c r="L40"/>
  <c r="J17" i="9"/>
  <c r="H17" i="15" s="1"/>
  <c r="J18" i="9"/>
  <c r="H18" i="15" s="1"/>
  <c r="J42" i="9"/>
  <c r="H42" i="15" s="1"/>
  <c r="J43" i="9"/>
  <c r="H43" i="15" s="1"/>
  <c r="J44" i="9"/>
  <c r="H44" i="15" s="1"/>
  <c r="J17" i="7"/>
  <c r="G17" i="15" s="1"/>
  <c r="L25" i="7"/>
  <c r="J16" i="12"/>
  <c r="I16" i="15" s="1"/>
  <c r="J19" i="12"/>
  <c r="I19" i="15" s="1"/>
  <c r="J22" i="12"/>
  <c r="I22" i="15" s="1"/>
  <c r="L32" i="7"/>
  <c r="L41"/>
  <c r="L32" i="9"/>
  <c r="J18" i="12"/>
  <c r="I18" i="15" s="1"/>
  <c r="L28" i="12"/>
  <c r="J39"/>
  <c r="I39" i="15" s="1"/>
  <c r="J40" i="12"/>
  <c r="I40" i="15" s="1"/>
  <c r="J42" i="12"/>
  <c r="I42" i="15" s="1"/>
  <c r="J43" i="12"/>
  <c r="I43" i="15" s="1"/>
  <c r="V13" i="8"/>
  <c r="V22"/>
  <c r="V32"/>
  <c r="V44"/>
  <c r="L44" i="7"/>
  <c r="J23" i="9"/>
  <c r="H23" i="15" s="1"/>
  <c r="J24" i="9"/>
  <c r="H24" i="15" s="1"/>
  <c r="J26" i="12"/>
  <c r="I26" i="15" s="1"/>
  <c r="V37" i="5"/>
  <c r="I37" i="17" s="1"/>
  <c r="V39" i="5"/>
  <c r="I39" i="17" s="1"/>
  <c r="V9" i="8"/>
  <c r="V11"/>
  <c r="V31"/>
  <c r="V43"/>
  <c r="L23" i="7"/>
  <c r="J21" i="9"/>
  <c r="H21" i="15" s="1"/>
  <c r="J22" i="9"/>
  <c r="H22" i="15" s="1"/>
  <c r="L34" i="9"/>
  <c r="L41"/>
  <c r="V20" i="10"/>
  <c r="I20" i="9" s="1"/>
  <c r="V23" i="10"/>
  <c r="I23" i="9" s="1"/>
  <c r="V35" i="10"/>
  <c r="I35" i="9" s="1"/>
  <c r="V42" i="10"/>
  <c r="I42" i="9" s="1"/>
  <c r="J20" i="12"/>
  <c r="I20" i="15" s="1"/>
  <c r="J23" i="12"/>
  <c r="I23" i="15" s="1"/>
  <c r="J24" i="12"/>
  <c r="I24" i="15" s="1"/>
  <c r="L25" i="13"/>
  <c r="L29"/>
  <c r="L30"/>
  <c r="V16" i="14"/>
  <c r="V38"/>
  <c r="V39"/>
  <c r="V10" i="8"/>
  <c r="V30"/>
  <c r="L29" i="7"/>
  <c r="L37"/>
  <c r="J16"/>
  <c r="G16" i="15" s="1"/>
  <c r="V22" i="10"/>
  <c r="I22" i="9" s="1"/>
  <c r="V33" i="10"/>
  <c r="I33" i="9" s="1"/>
  <c r="V24" i="11"/>
  <c r="I24" i="12" s="1"/>
  <c r="L27" i="13"/>
  <c r="V32" i="14"/>
  <c r="V17" i="8"/>
  <c r="V29"/>
  <c r="J33" i="9"/>
  <c r="H33" i="15" s="1"/>
  <c r="V17" i="10"/>
  <c r="I17" i="9" s="1"/>
  <c r="V40" i="10"/>
  <c r="I40" i="9" s="1"/>
  <c r="L41" i="12"/>
  <c r="J45"/>
  <c r="I45" i="15" s="1"/>
  <c r="V23" i="11"/>
  <c r="I23" i="12" s="1"/>
  <c r="L20" i="13"/>
  <c r="L21"/>
  <c r="L23"/>
  <c r="L24"/>
  <c r="V14" i="14"/>
  <c r="V9"/>
  <c r="V16" i="8"/>
  <c r="V18"/>
  <c r="V25"/>
  <c r="L45" i="7"/>
  <c r="V32" i="10"/>
  <c r="I32" i="9" s="1"/>
  <c r="V38" i="10"/>
  <c r="I38" i="9" s="1"/>
  <c r="V5" i="10"/>
  <c r="I5" i="9" s="1"/>
  <c r="V41" i="10"/>
  <c r="I41" i="9" s="1"/>
  <c r="V17" i="11"/>
  <c r="I17" i="12" s="1"/>
  <c r="V22" i="11"/>
  <c r="I22" i="12" s="1"/>
  <c r="V33" i="11"/>
  <c r="I33" i="12" s="1"/>
  <c r="V40" i="11"/>
  <c r="I40" i="12" s="1"/>
  <c r="V30" i="14"/>
  <c r="V8"/>
  <c r="V24" i="8"/>
  <c r="V16" i="10"/>
  <c r="I16" i="9" s="1"/>
  <c r="V6" i="10"/>
  <c r="I6" i="9" s="1"/>
  <c r="V10" i="10"/>
  <c r="I10" i="9" s="1"/>
  <c r="V24" i="10"/>
  <c r="I24" i="9" s="1"/>
  <c r="V10" i="11"/>
  <c r="I10" i="12" s="1"/>
  <c r="V6" i="11"/>
  <c r="I6" i="12" s="1"/>
  <c r="L16" i="13"/>
  <c r="L17"/>
  <c r="L19"/>
  <c r="V37" i="8"/>
  <c r="V45"/>
  <c r="V14" i="10"/>
  <c r="I14" i="9" s="1"/>
  <c r="V30" i="10"/>
  <c r="I30" i="9" s="1"/>
  <c r="L31" i="12"/>
  <c r="V11" i="11"/>
  <c r="I11" i="12" s="1"/>
  <c r="V9" i="11"/>
  <c r="I9" i="12" s="1"/>
  <c r="V5" i="11"/>
  <c r="I5" i="12" s="1"/>
  <c r="L34" i="13"/>
  <c r="L35"/>
  <c r="L37"/>
  <c r="L38"/>
  <c r="L41"/>
  <c r="L42"/>
  <c r="L43"/>
  <c r="L45"/>
  <c r="V12" i="14"/>
  <c r="V8" i="10"/>
  <c r="I8" i="9" s="1"/>
  <c r="V8" i="11"/>
  <c r="I8" i="12" s="1"/>
  <c r="V17" i="14"/>
  <c r="V25"/>
  <c r="V41"/>
  <c r="J27" i="12"/>
  <c r="I27" i="15" s="1"/>
  <c r="J29" i="12"/>
  <c r="I29" i="15" s="1"/>
  <c r="J30" i="12"/>
  <c r="I30" i="15" s="1"/>
  <c r="V14" i="11"/>
  <c r="I14" i="12" s="1"/>
  <c r="V25" i="11"/>
  <c r="I25" i="12" s="1"/>
  <c r="V26" i="14"/>
  <c r="V6"/>
  <c r="I6" i="3" s="1"/>
  <c r="V7" i="14"/>
  <c r="I7" i="3" s="1"/>
  <c r="V5" i="14"/>
  <c r="I5" i="3" s="1"/>
  <c r="V20" i="14"/>
  <c r="I20" i="3" s="1"/>
  <c r="V28" i="14"/>
  <c r="I28" i="3" s="1"/>
  <c r="V34" i="14"/>
  <c r="I34" i="3" s="1"/>
  <c r="V43" i="14"/>
  <c r="I43" i="3" s="1"/>
  <c r="V35" i="14"/>
  <c r="I35" i="3" s="1"/>
  <c r="V13" i="14"/>
  <c r="I13" i="3" s="1"/>
  <c r="V21" i="14"/>
  <c r="I21" i="3" s="1"/>
  <c r="V29" i="14"/>
  <c r="I29" i="3" s="1"/>
  <c r="V36" i="14"/>
  <c r="I36" i="3" s="1"/>
  <c r="V42" i="14"/>
  <c r="I42" i="3" s="1"/>
  <c r="V11" i="14"/>
  <c r="I11" i="3" s="1"/>
  <c r="V19" i="14"/>
  <c r="I19" i="3" s="1"/>
  <c r="V27" i="14"/>
  <c r="I27" i="3" s="1"/>
  <c r="V45" i="14"/>
  <c r="I45" i="3" s="1"/>
  <c r="V44" i="14"/>
  <c r="I44" i="3" s="1"/>
  <c r="N34" i="13"/>
  <c r="M7"/>
  <c r="N32" s="1"/>
  <c r="L18"/>
  <c r="L22"/>
  <c r="L26"/>
  <c r="L33"/>
  <c r="L39"/>
  <c r="V26" i="11"/>
  <c r="V20"/>
  <c r="V27"/>
  <c r="V29"/>
  <c r="V42"/>
  <c r="V35"/>
  <c r="V44"/>
  <c r="V36"/>
  <c r="V21"/>
  <c r="V12"/>
  <c r="V18"/>
  <c r="V45"/>
  <c r="V28"/>
  <c r="V34"/>
  <c r="V37"/>
  <c r="V43"/>
  <c r="V13"/>
  <c r="V19"/>
  <c r="M7" i="12"/>
  <c r="N32" s="1"/>
  <c r="L17"/>
  <c r="L21"/>
  <c r="L25"/>
  <c r="L38"/>
  <c r="V9" i="10"/>
  <c r="V36"/>
  <c r="V44"/>
  <c r="V18"/>
  <c r="V21"/>
  <c r="V27"/>
  <c r="V12"/>
  <c r="V45"/>
  <c r="V28"/>
  <c r="V37"/>
  <c r="V43"/>
  <c r="V13"/>
  <c r="V19"/>
  <c r="V34"/>
  <c r="M7" i="9"/>
  <c r="N32" s="1"/>
  <c r="J28"/>
  <c r="H28" i="15" s="1"/>
  <c r="J31" i="9"/>
  <c r="H31" i="15" s="1"/>
  <c r="L16" i="9"/>
  <c r="L20"/>
  <c r="L37"/>
  <c r="L45"/>
  <c r="L38"/>
  <c r="J21" i="7"/>
  <c r="G21" i="15" s="1"/>
  <c r="L19" i="7"/>
  <c r="L20"/>
  <c r="N34"/>
  <c r="V41" i="5"/>
  <c r="V40"/>
  <c r="V15"/>
  <c r="V23"/>
  <c r="V36"/>
  <c r="V38"/>
  <c r="V12"/>
  <c r="V20"/>
  <c r="V16"/>
  <c r="V24"/>
  <c r="V27"/>
  <c r="V13"/>
  <c r="V21"/>
  <c r="V22"/>
  <c r="V19"/>
  <c r="V18"/>
  <c r="V26"/>
  <c r="G13" i="17" l="1"/>
  <c r="I13"/>
  <c r="G20"/>
  <c r="I20"/>
  <c r="G26"/>
  <c r="I26"/>
  <c r="G16"/>
  <c r="I16"/>
  <c r="G41"/>
  <c r="I41"/>
  <c r="G19"/>
  <c r="I19"/>
  <c r="G18"/>
  <c r="I18"/>
  <c r="G40"/>
  <c r="I40"/>
  <c r="G42"/>
  <c r="I42"/>
  <c r="G23"/>
  <c r="I23"/>
  <c r="G36"/>
  <c r="I36"/>
  <c r="G24"/>
  <c r="I24"/>
  <c r="G27"/>
  <c r="I27"/>
  <c r="G15"/>
  <c r="I15"/>
  <c r="G21"/>
  <c r="I21"/>
  <c r="G22"/>
  <c r="I22"/>
  <c r="G38"/>
  <c r="I38"/>
  <c r="G12"/>
  <c r="I12"/>
  <c r="I24" i="7"/>
  <c r="I23"/>
  <c r="I41"/>
  <c r="I21"/>
  <c r="I42"/>
  <c r="I15"/>
  <c r="I14"/>
  <c r="I37"/>
  <c r="I16"/>
  <c r="I10"/>
  <c r="G37" i="3"/>
  <c r="G37" i="17"/>
  <c r="I13" i="7"/>
  <c r="G43" i="3"/>
  <c r="G43" i="17"/>
  <c r="I26" i="7"/>
  <c r="I38"/>
  <c r="I35"/>
  <c r="I45"/>
  <c r="I18"/>
  <c r="I30"/>
  <c r="G39" i="3"/>
  <c r="G39" i="17"/>
  <c r="I22" i="7"/>
  <c r="G44" i="3"/>
  <c r="G44" i="17"/>
  <c r="I12" i="7"/>
  <c r="I7"/>
  <c r="I34"/>
  <c r="I36"/>
  <c r="I25"/>
  <c r="I17"/>
  <c r="I9"/>
  <c r="I32"/>
  <c r="G45" i="3"/>
  <c r="G45" i="17"/>
  <c r="I6" i="7"/>
  <c r="I20"/>
  <c r="I33"/>
  <c r="I39"/>
  <c r="I29"/>
  <c r="I11"/>
  <c r="I44"/>
  <c r="I19"/>
  <c r="G14" i="3"/>
  <c r="G14" i="17"/>
  <c r="G17" i="3"/>
  <c r="G17" i="17"/>
  <c r="I31" i="7"/>
  <c r="I27"/>
  <c r="G25" i="3"/>
  <c r="G25" i="17"/>
  <c r="I43" i="7"/>
  <c r="I28"/>
  <c r="I8"/>
  <c r="I5"/>
  <c r="I40"/>
  <c r="I14" i="13"/>
  <c r="I14" i="3"/>
  <c r="I38" i="13"/>
  <c r="I38" i="3"/>
  <c r="I39" i="13"/>
  <c r="I39" i="3"/>
  <c r="I18" i="13"/>
  <c r="I18" i="3"/>
  <c r="I15" i="13"/>
  <c r="I15" i="3"/>
  <c r="I31" i="13"/>
  <c r="I31" i="3"/>
  <c r="I9" i="13"/>
  <c r="I9" i="3"/>
  <c r="I24" i="13"/>
  <c r="I24" i="3"/>
  <c r="I10" i="13"/>
  <c r="I10" i="3"/>
  <c r="I26" i="13"/>
  <c r="I26" i="3"/>
  <c r="I17" i="13"/>
  <c r="I17" i="3"/>
  <c r="I37" i="13"/>
  <c r="I37" i="3"/>
  <c r="I25" i="13"/>
  <c r="I25" i="3"/>
  <c r="I30" i="13"/>
  <c r="I30" i="3"/>
  <c r="I22" i="13"/>
  <c r="I22" i="3"/>
  <c r="I23" i="13"/>
  <c r="I23" i="3"/>
  <c r="I12" i="13"/>
  <c r="I12" i="3"/>
  <c r="I32" i="13"/>
  <c r="I32" i="3"/>
  <c r="I41" i="13"/>
  <c r="I41" i="3"/>
  <c r="I8" i="13"/>
  <c r="I8" i="3"/>
  <c r="I16" i="13"/>
  <c r="I16" i="3"/>
  <c r="I40" i="13"/>
  <c r="I40" i="3"/>
  <c r="I33" i="13"/>
  <c r="I33" i="3"/>
  <c r="G25" i="13"/>
  <c r="G45" i="9"/>
  <c r="G17" i="12"/>
  <c r="G25" i="7"/>
  <c r="G25" i="12"/>
  <c r="G25" i="9"/>
  <c r="G45" i="7"/>
  <c r="G17"/>
  <c r="G14" i="9"/>
  <c r="J14" s="1"/>
  <c r="H14" i="15" s="1"/>
  <c r="G17" i="13"/>
  <c r="G42" i="7"/>
  <c r="G14"/>
  <c r="L14" s="1"/>
  <c r="G45" i="13"/>
  <c r="G17" i="9"/>
  <c r="G14" i="12"/>
  <c r="L14" s="1"/>
  <c r="G14" i="13"/>
  <c r="L14" s="1"/>
  <c r="G42" i="12"/>
  <c r="G44" i="7"/>
  <c r="G45" i="12"/>
  <c r="G44" i="9"/>
  <c r="G44" i="12"/>
  <c r="G44" i="13"/>
  <c r="G42" i="9"/>
  <c r="G43" i="12"/>
  <c r="G42" i="13"/>
  <c r="G42" i="3"/>
  <c r="G43" i="7"/>
  <c r="G43" i="9"/>
  <c r="G43" i="13"/>
  <c r="G37" i="9"/>
  <c r="G37" i="12"/>
  <c r="G37" i="13"/>
  <c r="G39" i="7"/>
  <c r="G39" i="9"/>
  <c r="G39" i="12"/>
  <c r="G39" i="13"/>
  <c r="G37" i="7"/>
  <c r="I6" i="13"/>
  <c r="I36"/>
  <c r="I20"/>
  <c r="I45"/>
  <c r="I21"/>
  <c r="I42"/>
  <c r="I28"/>
  <c r="I35"/>
  <c r="I13"/>
  <c r="I44"/>
  <c r="I5"/>
  <c r="I11"/>
  <c r="I34"/>
  <c r="I27"/>
  <c r="I7"/>
  <c r="I29"/>
  <c r="I19"/>
  <c r="I43"/>
  <c r="G19" i="12"/>
  <c r="G19" i="13"/>
  <c r="I13" i="12"/>
  <c r="I12"/>
  <c r="G41"/>
  <c r="G41" i="13"/>
  <c r="G16" i="12"/>
  <c r="G16" i="13"/>
  <c r="I18" i="12"/>
  <c r="G24"/>
  <c r="G24" i="13"/>
  <c r="G27" i="12"/>
  <c r="G27" i="13"/>
  <c r="I42" i="12"/>
  <c r="G20"/>
  <c r="G20" i="13"/>
  <c r="I21" i="12"/>
  <c r="G18"/>
  <c r="G18" i="13"/>
  <c r="I19" i="12"/>
  <c r="G40"/>
  <c r="G40" i="13"/>
  <c r="I27" i="12"/>
  <c r="I45"/>
  <c r="G23"/>
  <c r="G23" i="13"/>
  <c r="G13" i="12"/>
  <c r="G13" i="13"/>
  <c r="I34" i="12"/>
  <c r="G38"/>
  <c r="G38" i="13"/>
  <c r="I37" i="12"/>
  <c r="I44"/>
  <c r="I20"/>
  <c r="G26"/>
  <c r="G26" i="13"/>
  <c r="G15" i="12"/>
  <c r="L15" s="1"/>
  <c r="G15" i="13"/>
  <c r="L15" s="1"/>
  <c r="I29" i="12"/>
  <c r="I28"/>
  <c r="G36"/>
  <c r="G36" i="13"/>
  <c r="I35" i="12"/>
  <c r="G21"/>
  <c r="G21" i="13"/>
  <c r="G22" i="12"/>
  <c r="G22" i="13"/>
  <c r="G12" i="12"/>
  <c r="G12" i="13"/>
  <c r="I43" i="12"/>
  <c r="I36"/>
  <c r="I26"/>
  <c r="I28" i="9"/>
  <c r="I36"/>
  <c r="I18"/>
  <c r="I19"/>
  <c r="I9"/>
  <c r="I37"/>
  <c r="I44"/>
  <c r="I34"/>
  <c r="I27"/>
  <c r="I45"/>
  <c r="I43"/>
  <c r="I13"/>
  <c r="I21"/>
  <c r="I12"/>
  <c r="G22"/>
  <c r="G38"/>
  <c r="G12"/>
  <c r="G20"/>
  <c r="G18"/>
  <c r="G16"/>
  <c r="G24"/>
  <c r="G21"/>
  <c r="G19"/>
  <c r="G40"/>
  <c r="G15"/>
  <c r="L15" s="1"/>
  <c r="G23"/>
  <c r="G41"/>
  <c r="G26"/>
  <c r="G27"/>
  <c r="G13"/>
  <c r="G36"/>
  <c r="G22" i="7"/>
  <c r="G40"/>
  <c r="G19"/>
  <c r="G26"/>
  <c r="G16"/>
  <c r="G36" i="3"/>
  <c r="G36" i="7"/>
  <c r="G24"/>
  <c r="G21"/>
  <c r="G18"/>
  <c r="G23" i="3"/>
  <c r="G23" i="7"/>
  <c r="G38" i="3"/>
  <c r="G38" i="7"/>
  <c r="G27"/>
  <c r="G12" i="3"/>
  <c r="G12" i="7"/>
  <c r="J12" s="1"/>
  <c r="G12" i="15" s="1"/>
  <c r="G41" i="3"/>
  <c r="G41" i="7"/>
  <c r="G15" i="3"/>
  <c r="G15" i="7"/>
  <c r="L15" s="1"/>
  <c r="G13"/>
  <c r="G20" i="3"/>
  <c r="G20" i="7"/>
  <c r="G40" i="3"/>
  <c r="G13"/>
  <c r="G21"/>
  <c r="G22"/>
  <c r="G19"/>
  <c r="G18"/>
  <c r="G16"/>
  <c r="G24"/>
  <c r="G27"/>
  <c r="G26"/>
  <c r="L13" i="7" l="1"/>
  <c r="J12" i="17"/>
  <c r="F12" i="15" s="1"/>
  <c r="L12" i="17"/>
  <c r="L13"/>
  <c r="J13"/>
  <c r="F13" i="15" s="1"/>
  <c r="J12" i="13"/>
  <c r="J12" i="15" s="1"/>
  <c r="J15" i="7"/>
  <c r="G15" i="15" s="1"/>
  <c r="J15" i="9"/>
  <c r="H15" i="15" s="1"/>
  <c r="J15" i="13"/>
  <c r="J15" i="15" s="1"/>
  <c r="J15" i="12"/>
  <c r="I15" i="15" s="1"/>
  <c r="J14" i="13"/>
  <c r="J14" i="15" s="1"/>
  <c r="J14" i="7"/>
  <c r="G14" i="15" s="1"/>
  <c r="J14" i="12"/>
  <c r="I14" i="15" s="1"/>
  <c r="L14" i="9"/>
  <c r="J13" i="7"/>
  <c r="G13" i="15" s="1"/>
  <c r="J13" i="13"/>
  <c r="J13" i="15" s="1"/>
  <c r="L13" i="13"/>
  <c r="J13" i="9"/>
  <c r="H13" i="15" s="1"/>
  <c r="L13" i="9"/>
  <c r="L13" i="12"/>
  <c r="J13"/>
  <c r="I13" i="15" s="1"/>
  <c r="L12" i="13"/>
  <c r="J12" i="9"/>
  <c r="H12" i="15" s="1"/>
  <c r="L12" i="9"/>
  <c r="L12" i="7"/>
  <c r="L12" i="12"/>
  <c r="J12"/>
  <c r="I12" i="15" s="1"/>
  <c r="T11" i="5"/>
  <c r="S11"/>
  <c r="Q11"/>
  <c r="P11"/>
  <c r="N11"/>
  <c r="M11"/>
  <c r="K11"/>
  <c r="J11"/>
  <c r="H11"/>
  <c r="G11"/>
  <c r="E11"/>
  <c r="D11"/>
  <c r="T10"/>
  <c r="S10"/>
  <c r="Q10"/>
  <c r="P10"/>
  <c r="N10"/>
  <c r="M10"/>
  <c r="K10"/>
  <c r="J10"/>
  <c r="H10"/>
  <c r="G10"/>
  <c r="E10"/>
  <c r="D10"/>
  <c r="T9"/>
  <c r="S9"/>
  <c r="Q9"/>
  <c r="P9"/>
  <c r="N9"/>
  <c r="M9"/>
  <c r="K9"/>
  <c r="J9"/>
  <c r="H9"/>
  <c r="G9"/>
  <c r="E9"/>
  <c r="D9"/>
  <c r="T8"/>
  <c r="S8"/>
  <c r="Q8"/>
  <c r="P8"/>
  <c r="N8"/>
  <c r="M8"/>
  <c r="K8"/>
  <c r="J8"/>
  <c r="H8"/>
  <c r="G8"/>
  <c r="E8"/>
  <c r="D8"/>
  <c r="T7"/>
  <c r="S7"/>
  <c r="Q7"/>
  <c r="P7"/>
  <c r="N7"/>
  <c r="M7"/>
  <c r="K7"/>
  <c r="J7"/>
  <c r="H7"/>
  <c r="G7"/>
  <c r="E7"/>
  <c r="D7"/>
  <c r="T6"/>
  <c r="S6"/>
  <c r="Q6"/>
  <c r="P6"/>
  <c r="N6"/>
  <c r="M6"/>
  <c r="K6"/>
  <c r="J6"/>
  <c r="H6"/>
  <c r="G6"/>
  <c r="E6"/>
  <c r="D6"/>
  <c r="T5"/>
  <c r="S5"/>
  <c r="Q5"/>
  <c r="P5"/>
  <c r="N5"/>
  <c r="M5"/>
  <c r="K5"/>
  <c r="J5"/>
  <c r="H5"/>
  <c r="G5"/>
  <c r="E5"/>
  <c r="D5"/>
  <c r="Q4"/>
  <c r="P4"/>
  <c r="N4"/>
  <c r="M4"/>
  <c r="K4"/>
  <c r="H4"/>
  <c r="G4"/>
  <c r="D4" i="3"/>
  <c r="T4" i="5"/>
  <c r="S4"/>
  <c r="J4"/>
  <c r="E4"/>
  <c r="D4"/>
  <c r="P4" i="3"/>
  <c r="F4"/>
  <c r="V28" i="5"/>
  <c r="V29"/>
  <c r="V30"/>
  <c r="V31"/>
  <c r="V32"/>
  <c r="V33"/>
  <c r="V34"/>
  <c r="V35"/>
  <c r="M24" i="3"/>
  <c r="B5" i="5"/>
  <c r="C5"/>
  <c r="B6"/>
  <c r="C6"/>
  <c r="B7"/>
  <c r="C7"/>
  <c r="B8"/>
  <c r="C8"/>
  <c r="B9"/>
  <c r="C9"/>
  <c r="B10"/>
  <c r="C10"/>
  <c r="B11"/>
  <c r="C11"/>
  <c r="B12"/>
  <c r="C12"/>
  <c r="B13"/>
  <c r="C13"/>
  <c r="B14"/>
  <c r="C14"/>
  <c r="B15"/>
  <c r="C15"/>
  <c r="B16"/>
  <c r="C16"/>
  <c r="B17"/>
  <c r="C17"/>
  <c r="B18"/>
  <c r="C18"/>
  <c r="B19"/>
  <c r="C19"/>
  <c r="B20"/>
  <c r="C20"/>
  <c r="B21"/>
  <c r="C21"/>
  <c r="B22"/>
  <c r="C22"/>
  <c r="B23"/>
  <c r="C23"/>
  <c r="B24"/>
  <c r="C24"/>
  <c r="B25"/>
  <c r="C25"/>
  <c r="B26"/>
  <c r="C26"/>
  <c r="B27"/>
  <c r="C27"/>
  <c r="B28"/>
  <c r="C28"/>
  <c r="B29"/>
  <c r="C29"/>
  <c r="B30"/>
  <c r="C30"/>
  <c r="B31"/>
  <c r="C31"/>
  <c r="B32"/>
  <c r="C32"/>
  <c r="B33"/>
  <c r="C33"/>
  <c r="B34"/>
  <c r="C34"/>
  <c r="B35"/>
  <c r="C35"/>
  <c r="B44"/>
  <c r="C44"/>
  <c r="B45"/>
  <c r="C45"/>
  <c r="C4"/>
  <c r="B4"/>
  <c r="C3"/>
  <c r="B3"/>
  <c r="B2"/>
  <c r="C1"/>
  <c r="B1"/>
  <c r="G31" i="17" l="1"/>
  <c r="I31"/>
  <c r="G32"/>
  <c r="I32"/>
  <c r="G33"/>
  <c r="I33"/>
  <c r="G34"/>
  <c r="I34"/>
  <c r="G35"/>
  <c r="I35"/>
  <c r="G28"/>
  <c r="I28"/>
  <c r="G29"/>
  <c r="I29"/>
  <c r="G30"/>
  <c r="I30"/>
  <c r="V4" i="8"/>
  <c r="V4" i="11"/>
  <c r="I4" i="12" s="1"/>
  <c r="V4" i="10"/>
  <c r="I4" i="9" s="1"/>
  <c r="V4" i="14"/>
  <c r="G29" i="12"/>
  <c r="G29" i="13"/>
  <c r="G30" i="12"/>
  <c r="G30" i="13"/>
  <c r="G31" i="12"/>
  <c r="G31" i="13"/>
  <c r="G32" i="12"/>
  <c r="G32" i="13"/>
  <c r="G33" i="12"/>
  <c r="G33" i="13"/>
  <c r="G35" i="12"/>
  <c r="G35" i="13"/>
  <c r="G34" i="12"/>
  <c r="G34" i="13"/>
  <c r="G28" i="12"/>
  <c r="G28" i="13"/>
  <c r="G29" i="9"/>
  <c r="G31"/>
  <c r="G30"/>
  <c r="G32"/>
  <c r="G33"/>
  <c r="G34"/>
  <c r="G35"/>
  <c r="G28"/>
  <c r="G30" i="7"/>
  <c r="G32"/>
  <c r="G33"/>
  <c r="G34"/>
  <c r="G35"/>
  <c r="G29"/>
  <c r="G31"/>
  <c r="G28"/>
  <c r="G32" i="3"/>
  <c r="G28"/>
  <c r="G34"/>
  <c r="G33"/>
  <c r="G29"/>
  <c r="G35"/>
  <c r="G30"/>
  <c r="G31"/>
  <c r="V7" i="5"/>
  <c r="V11"/>
  <c r="V4"/>
  <c r="V5"/>
  <c r="V9"/>
  <c r="V6"/>
  <c r="V8"/>
  <c r="V10"/>
  <c r="J38" i="3"/>
  <c r="J37"/>
  <c r="J30"/>
  <c r="J31"/>
  <c r="J34"/>
  <c r="J36"/>
  <c r="J18"/>
  <c r="L20"/>
  <c r="L26"/>
  <c r="J28"/>
  <c r="J12"/>
  <c r="L38"/>
  <c r="L30"/>
  <c r="L22"/>
  <c r="J14"/>
  <c r="J32"/>
  <c r="J24"/>
  <c r="J16"/>
  <c r="J39"/>
  <c r="L37"/>
  <c r="J35"/>
  <c r="J33"/>
  <c r="L31"/>
  <c r="J29"/>
  <c r="J27"/>
  <c r="L25"/>
  <c r="J23"/>
  <c r="J21"/>
  <c r="J19"/>
  <c r="L17"/>
  <c r="J15"/>
  <c r="J13"/>
  <c r="J26"/>
  <c r="J17"/>
  <c r="L39"/>
  <c r="L36"/>
  <c r="N19"/>
  <c r="M9"/>
  <c r="D14" i="4"/>
  <c r="G9" i="17" l="1"/>
  <c r="I9"/>
  <c r="G8"/>
  <c r="I8"/>
  <c r="G7"/>
  <c r="I7"/>
  <c r="G11"/>
  <c r="I11"/>
  <c r="G6"/>
  <c r="I6"/>
  <c r="G10"/>
  <c r="I10"/>
  <c r="G5"/>
  <c r="I5"/>
  <c r="G4"/>
  <c r="I4"/>
  <c r="I4" i="7"/>
  <c r="I4" i="13"/>
  <c r="I4" i="3"/>
  <c r="N19" i="12"/>
  <c r="N19" i="13"/>
  <c r="N19" i="9"/>
  <c r="N19" i="7"/>
  <c r="G11" i="12"/>
  <c r="J11" s="1"/>
  <c r="I11" i="15" s="1"/>
  <c r="G11" i="13"/>
  <c r="G7" i="12"/>
  <c r="J7" s="1"/>
  <c r="I7" i="15" s="1"/>
  <c r="G7" i="13"/>
  <c r="G4" i="12"/>
  <c r="J4" s="1"/>
  <c r="I4" i="15" s="1"/>
  <c r="G4" i="13"/>
  <c r="G5" i="12"/>
  <c r="L5" s="1"/>
  <c r="G5" i="13"/>
  <c r="G9" i="12"/>
  <c r="J9" s="1"/>
  <c r="I9" i="15" s="1"/>
  <c r="G9" i="13"/>
  <c r="G6" i="12"/>
  <c r="J6" s="1"/>
  <c r="I6" i="15" s="1"/>
  <c r="G6" i="13"/>
  <c r="G8" i="12"/>
  <c r="J8" s="1"/>
  <c r="I8" i="15" s="1"/>
  <c r="G8" i="13"/>
  <c r="G10" i="12"/>
  <c r="J10" s="1"/>
  <c r="I10" i="15" s="1"/>
  <c r="G10" i="13"/>
  <c r="G7" i="9"/>
  <c r="G4"/>
  <c r="G9"/>
  <c r="G11"/>
  <c r="G5"/>
  <c r="G6"/>
  <c r="G8"/>
  <c r="G10"/>
  <c r="G11" i="7"/>
  <c r="G9"/>
  <c r="G7"/>
  <c r="G4"/>
  <c r="G5" i="3"/>
  <c r="G5" i="7"/>
  <c r="G6"/>
  <c r="G8" i="3"/>
  <c r="G8" i="7"/>
  <c r="G10"/>
  <c r="L33" i="3"/>
  <c r="L34"/>
  <c r="L32"/>
  <c r="L28"/>
  <c r="L35"/>
  <c r="G11"/>
  <c r="G10"/>
  <c r="G9"/>
  <c r="G7"/>
  <c r="G6"/>
  <c r="G4"/>
  <c r="L19"/>
  <c r="L24"/>
  <c r="J20"/>
  <c r="L16"/>
  <c r="L18"/>
  <c r="J22"/>
  <c r="L12"/>
  <c r="J25"/>
  <c r="L14"/>
  <c r="L27"/>
  <c r="L15"/>
  <c r="L23"/>
  <c r="L13"/>
  <c r="L21"/>
  <c r="L29"/>
  <c r="N34"/>
  <c r="B49" i="15"/>
  <c r="J5" i="17" l="1"/>
  <c r="F5" i="15" s="1"/>
  <c r="J7" i="17"/>
  <c r="F7" i="15" s="1"/>
  <c r="J11" i="17"/>
  <c r="F11" i="15" s="1"/>
  <c r="L11" i="17"/>
  <c r="L6"/>
  <c r="J10"/>
  <c r="F10" i="15" s="1"/>
  <c r="L7" i="17"/>
  <c r="J6"/>
  <c r="F6" i="15" s="1"/>
  <c r="L10" i="17"/>
  <c r="L9"/>
  <c r="J8"/>
  <c r="F8" i="15" s="1"/>
  <c r="L8" i="17"/>
  <c r="L5"/>
  <c r="J9"/>
  <c r="F9" i="15" s="1"/>
  <c r="L4" i="17"/>
  <c r="J4"/>
  <c r="F4" i="15" s="1"/>
  <c r="J5" i="12"/>
  <c r="I5" i="15" s="1"/>
  <c r="L7" i="12"/>
  <c r="L4"/>
  <c r="L10"/>
  <c r="J9" i="13"/>
  <c r="J9" i="15" s="1"/>
  <c r="L9" i="13"/>
  <c r="L7"/>
  <c r="J7"/>
  <c r="J7" i="15" s="1"/>
  <c r="L9" i="12"/>
  <c r="L11" i="13"/>
  <c r="J11"/>
  <c r="J11" i="15" s="1"/>
  <c r="L8" i="13"/>
  <c r="J8"/>
  <c r="J8" i="15" s="1"/>
  <c r="L6" i="12"/>
  <c r="L8"/>
  <c r="J6" i="13"/>
  <c r="J6" i="15" s="1"/>
  <c r="L6" i="13"/>
  <c r="L4"/>
  <c r="J4"/>
  <c r="J4" i="15" s="1"/>
  <c r="J10" i="13"/>
  <c r="J10" i="15" s="1"/>
  <c r="L10" i="13"/>
  <c r="J5"/>
  <c r="J5" i="15" s="1"/>
  <c r="L5" i="13"/>
  <c r="L11" i="12"/>
  <c r="J7" i="9"/>
  <c r="H7" i="15" s="1"/>
  <c r="L7" i="9"/>
  <c r="L4"/>
  <c r="J4"/>
  <c r="J5"/>
  <c r="H5" i="15" s="1"/>
  <c r="L5" i="9"/>
  <c r="J6"/>
  <c r="H6" i="15" s="1"/>
  <c r="L6" i="9"/>
  <c r="L8"/>
  <c r="J8"/>
  <c r="H8" i="15" s="1"/>
  <c r="J9" i="9"/>
  <c r="H9" i="15" s="1"/>
  <c r="L9" i="9"/>
  <c r="L10"/>
  <c r="J10"/>
  <c r="H10" i="15" s="1"/>
  <c r="L11" i="9"/>
  <c r="J11"/>
  <c r="H11" i="15" s="1"/>
  <c r="L5" i="3"/>
  <c r="J7"/>
  <c r="J8"/>
  <c r="L6"/>
  <c r="J11" i="7"/>
  <c r="G11" i="15" s="1"/>
  <c r="L11" i="7"/>
  <c r="J4"/>
  <c r="G4" i="15" s="1"/>
  <c r="L4" i="7"/>
  <c r="J8"/>
  <c r="G8" i="15" s="1"/>
  <c r="L8" i="7"/>
  <c r="L9"/>
  <c r="J9"/>
  <c r="G9" i="15" s="1"/>
  <c r="J5" i="7"/>
  <c r="G5" i="15" s="1"/>
  <c r="L5" i="7"/>
  <c r="J10" i="3"/>
  <c r="J7" i="7"/>
  <c r="G7" i="15" s="1"/>
  <c r="L7" i="7"/>
  <c r="L6"/>
  <c r="J6"/>
  <c r="G6" i="15" s="1"/>
  <c r="J10" i="7"/>
  <c r="G10" i="15" s="1"/>
  <c r="L10" i="7"/>
  <c r="L4" i="3"/>
  <c r="J11"/>
  <c r="L9"/>
  <c r="J9"/>
  <c r="N31"/>
  <c r="N32"/>
  <c r="L10"/>
  <c r="L11"/>
  <c r="L8"/>
  <c r="L7"/>
  <c r="J6"/>
  <c r="J5"/>
  <c r="J4"/>
  <c r="H4" i="15" l="1"/>
  <c r="M22" i="17"/>
  <c r="F48" i="15" s="1"/>
  <c r="M34" i="17"/>
  <c r="M32" s="1"/>
  <c r="M22" i="12"/>
  <c r="I48" i="15" s="1"/>
  <c r="N31" i="9"/>
  <c r="N31" i="13"/>
  <c r="N31" i="7"/>
  <c r="N31" i="12"/>
  <c r="B51" i="15"/>
  <c r="M34" i="12"/>
  <c r="I49" i="15" s="1"/>
  <c r="M22" i="13"/>
  <c r="J48" i="15" s="1"/>
  <c r="M34" i="13"/>
  <c r="M22" i="9"/>
  <c r="H48" i="15" s="1"/>
  <c r="M34" i="9"/>
  <c r="M22" i="7"/>
  <c r="G48" i="15" s="1"/>
  <c r="M34" i="7"/>
  <c r="M34" i="3"/>
  <c r="M22"/>
  <c r="M32" i="12" l="1"/>
  <c r="M32" i="13"/>
  <c r="J49" i="15"/>
  <c r="M32" i="9"/>
  <c r="H49" i="15"/>
  <c r="M32" i="7"/>
  <c r="G49" i="15"/>
  <c r="M32" i="3"/>
  <c r="F49" i="15"/>
</calcChain>
</file>

<file path=xl/sharedStrings.xml><?xml version="1.0" encoding="utf-8"?>
<sst xmlns="http://schemas.openxmlformats.org/spreadsheetml/2006/main" count="1352" uniqueCount="237">
  <si>
    <t>Balancing Authority</t>
  </si>
  <si>
    <t>Next Year's Projected Peak</t>
  </si>
  <si>
    <t>Contact Name</t>
  </si>
  <si>
    <t>Contact Phone #</t>
  </si>
  <si>
    <t>Contact e-mail</t>
  </si>
  <si>
    <t>Load</t>
  </si>
  <si>
    <t>Summary Statistics</t>
  </si>
  <si>
    <t>Current Year's Actual Peak</t>
  </si>
  <si>
    <t>Interconnection</t>
  </si>
  <si>
    <t>DelFreq</t>
  </si>
  <si>
    <t xml:space="preserve"> </t>
  </si>
  <si>
    <t>Eastern</t>
  </si>
  <si>
    <t>NAI</t>
  </si>
  <si>
    <t>Internal Generating Capacity</t>
  </si>
  <si>
    <t>Bias Calculation Form Year</t>
  </si>
  <si>
    <t>Chris.Scheetz@nerc.net</t>
  </si>
  <si>
    <t>Send copy to:</t>
  </si>
  <si>
    <t>Enter Data in Green Highlighted Cells</t>
  </si>
  <si>
    <t>Date/Time</t>
  </si>
  <si>
    <t>(Central Prevailing)</t>
  </si>
  <si>
    <t>N</t>
  </si>
  <si>
    <t>(MW/0.1Hz)</t>
  </si>
  <si>
    <t>Month</t>
  </si>
  <si>
    <t>January</t>
  </si>
  <si>
    <t>Feburary</t>
  </si>
  <si>
    <t>March</t>
  </si>
  <si>
    <t>April</t>
  </si>
  <si>
    <t xml:space="preserve">May </t>
  </si>
  <si>
    <t>June</t>
  </si>
  <si>
    <t>July</t>
  </si>
  <si>
    <t>August</t>
  </si>
  <si>
    <t>September</t>
  </si>
  <si>
    <t>October</t>
  </si>
  <si>
    <t>November</t>
  </si>
  <si>
    <t>December</t>
  </si>
  <si>
    <t>Average Annual Bias</t>
  </si>
  <si>
    <t>SEFRD</t>
  </si>
  <si>
    <t>Current year</t>
  </si>
  <si>
    <t xml:space="preserve">Next Year's </t>
  </si>
  <si>
    <t>MW</t>
  </si>
  <si>
    <t>NERC FRS FORM 1</t>
  </si>
  <si>
    <t>Information</t>
  </si>
  <si>
    <t>Adjustment</t>
  </si>
  <si>
    <t xml:space="preserve">BA </t>
  </si>
  <si>
    <t>Time</t>
  </si>
  <si>
    <t>BA</t>
  </si>
  <si>
    <t>Exclude for</t>
  </si>
  <si>
    <t>data error *</t>
  </si>
  <si>
    <t>Average Frequency Response (MW/0.1Hz)</t>
  </si>
  <si>
    <t>Regression Estimate of Frequency Response (MW/0.1Hz)</t>
  </si>
  <si>
    <t>JOU DS &amp; NL &amp; TFR</t>
  </si>
  <si>
    <t>NL &amp; PH</t>
  </si>
  <si>
    <t>NL &amp; RU</t>
  </si>
  <si>
    <t>NL &amp; TFR</t>
  </si>
  <si>
    <t>NL &amp; PH &amp; RU</t>
  </si>
  <si>
    <t>NL &amp; PH &amp; TFR</t>
  </si>
  <si>
    <t>NL &amp; PH &amp; BAA</t>
  </si>
  <si>
    <t>NL &amp; PH &amp; RU &amp; TFR</t>
  </si>
  <si>
    <t>PH &amp; RU</t>
  </si>
  <si>
    <t>PH &amp; TFR</t>
  </si>
  <si>
    <t>PH &amp; RU &amp; TFR</t>
  </si>
  <si>
    <t>RU &amp; TFR</t>
  </si>
  <si>
    <t>Non conforming Load</t>
  </si>
  <si>
    <t>Pumped Hydro</t>
  </si>
  <si>
    <t>Transferred Frequency Response</t>
  </si>
  <si>
    <t>Contingent BA Adjustment</t>
  </si>
  <si>
    <t>Imports: MWs are -
Exports: MWs are +</t>
  </si>
  <si>
    <t>Load MW as -
Generation MW as +</t>
  </si>
  <si>
    <t>Enter Gen MW as +</t>
  </si>
  <si>
    <t>JOU 
Dynamic Schedules</t>
  </si>
  <si>
    <t>Ramping 
Units</t>
  </si>
  <si>
    <t>Notes:</t>
  </si>
  <si>
    <t>Y</t>
  </si>
  <si>
    <t>Loads in MW as -</t>
  </si>
  <si>
    <t>* Frequency Bias Setting (FBS)</t>
  </si>
  <si>
    <t>Minimum FBS* for month</t>
  </si>
  <si>
    <t>Maximum FBS* for month</t>
  </si>
  <si>
    <t>Dynamic schedules for joint-owned units (DS)</t>
  </si>
  <si>
    <t>Nonconforming load (NL)</t>
  </si>
  <si>
    <t>Pumped hydro (PH)</t>
  </si>
  <si>
    <t>Ramping units (RU)</t>
  </si>
  <si>
    <t>Xfred Frequency Response (TFR)</t>
  </si>
  <si>
    <t>Contingent BA adjustment for loss of units (CBA)</t>
  </si>
  <si>
    <t>DS &amp; NL</t>
  </si>
  <si>
    <t>DS &amp; PH</t>
  </si>
  <si>
    <t>DS &amp; RU</t>
  </si>
  <si>
    <t>DS &amp; TFR</t>
  </si>
  <si>
    <t>DS &amp; CBA</t>
  </si>
  <si>
    <t>DS &amp; NL &amp; PH</t>
  </si>
  <si>
    <t>DS &amp; NL &amp; RU</t>
  </si>
  <si>
    <t>DS &amp; NL &amp; CBA</t>
  </si>
  <si>
    <t>DS &amp; NL &amp; PH &amp; RU</t>
  </si>
  <si>
    <t>DS &amp; NL &amp; PH &amp; TFR</t>
  </si>
  <si>
    <t>DS &amp; NL &amp; PH &amp; CBA</t>
  </si>
  <si>
    <t>DS &amp; NL &amp; PH &amp; RU &amp; TFR</t>
  </si>
  <si>
    <t>DS &amp; NL &amp; PH &amp; RU &amp; CBA</t>
  </si>
  <si>
    <t>DS &amp; NL &amp; PH &amp; RU &amp; TFR &amp; CBA</t>
  </si>
  <si>
    <t>NL &amp; CBA</t>
  </si>
  <si>
    <t>NL &amp; PH &amp; RU &amp; CBA</t>
  </si>
  <si>
    <t>NL &amp; PH &amp; RU &amp; TFR &amp; CBA</t>
  </si>
  <si>
    <t>PH &amp; CBA</t>
  </si>
  <si>
    <t>PH &amp; RU &amp; CBA</t>
  </si>
  <si>
    <t>PH &amp; RU &amp; TFR &amp; CBA</t>
  </si>
  <si>
    <t>RU &amp; CBA</t>
  </si>
  <si>
    <t>RU &amp; TFR &amp; CBA</t>
  </si>
  <si>
    <t>TFR &amp; CBA</t>
  </si>
  <si>
    <t>Reason(s)</t>
  </si>
  <si>
    <t xml:space="preserve"> Select Reason(s) for adjustment</t>
  </si>
  <si>
    <t>Net Total Adjustments</t>
  </si>
  <si>
    <t>1)</t>
  </si>
  <si>
    <t>2)</t>
  </si>
  <si>
    <t>3)</t>
  </si>
  <si>
    <t xml:space="preserve">Nonconforming Loads:
  - Values must be entered as negative numbers.
</t>
  </si>
  <si>
    <t>4)</t>
  </si>
  <si>
    <t xml:space="preserve">Dynamic Schedules: 
  - Values use schedule sign convention. 
  - Adjustments should include only dynamic schedules accounting for joint-owned units. Other dynamic schedules should be ignored.
</t>
  </si>
  <si>
    <t>5)</t>
  </si>
  <si>
    <t xml:space="preserve">Rampling Units:
 - Values are entered as positive values.
</t>
  </si>
  <si>
    <t xml:space="preserve">Pumped Hydro:
 - Values for pumping must be entered as negative values.
 - Values for generating must be entered as positive values.
</t>
  </si>
  <si>
    <t>6)</t>
  </si>
  <si>
    <t>7)</t>
  </si>
  <si>
    <t>Time weighted ** average FBS* for month</t>
  </si>
  <si>
    <t xml:space="preserve">** Based on the one minute values used in BAL 001 </t>
  </si>
  <si>
    <t>Interconnection Performance</t>
  </si>
  <si>
    <t>Value A Data</t>
  </si>
  <si>
    <t>BA Performance</t>
  </si>
  <si>
    <t>Value B</t>
  </si>
  <si>
    <t>12 to 24 second Average Period Evaluation</t>
  </si>
  <si>
    <t>18 to 30 second Average Period Evaluation</t>
  </si>
  <si>
    <t>20 to 40 second Average Period Evaluation</t>
  </si>
  <si>
    <t>18 to 52 second Average Period Evaluation</t>
  </si>
  <si>
    <t>20 to 52 second Average Period Evaluation</t>
  </si>
  <si>
    <t>JOU</t>
  </si>
  <si>
    <t>Non-</t>
  </si>
  <si>
    <t>Transferred</t>
  </si>
  <si>
    <t>Contingent</t>
  </si>
  <si>
    <t>Date</t>
  </si>
  <si>
    <t>A Point</t>
  </si>
  <si>
    <r>
      <t>F</t>
    </r>
    <r>
      <rPr>
        <sz val="10"/>
        <color theme="1"/>
        <rFont val="Calibri"/>
        <family val="2"/>
        <scheme val="minor"/>
      </rPr>
      <t>PointA</t>
    </r>
  </si>
  <si>
    <t>A Value</t>
  </si>
  <si>
    <t>t(0) Time</t>
  </si>
  <si>
    <t>C Value</t>
  </si>
  <si>
    <t>FR B</t>
  </si>
  <si>
    <t>Net</t>
  </si>
  <si>
    <t>Dynamic</t>
  </si>
  <si>
    <t>Conforming</t>
  </si>
  <si>
    <t>Pumped</t>
  </si>
  <si>
    <t>Ramping</t>
  </si>
  <si>
    <t>Frequency</t>
  </si>
  <si>
    <t>Bias</t>
  </si>
  <si>
    <t>Hz</t>
  </si>
  <si>
    <t>12 to 24 sec</t>
  </si>
  <si>
    <t>18 to 30 sec</t>
  </si>
  <si>
    <t>20 to 40 sec</t>
  </si>
  <si>
    <t>18 to 52 sec</t>
  </si>
  <si>
    <t>20 to 52 sec</t>
  </si>
  <si>
    <t>Actual</t>
  </si>
  <si>
    <t>Schedules</t>
  </si>
  <si>
    <t>Hydro</t>
  </si>
  <si>
    <t>Units</t>
  </si>
  <si>
    <t>Response</t>
  </si>
  <si>
    <t>Lost Generation</t>
  </si>
  <si>
    <t>Setting</t>
  </si>
  <si>
    <t>Average</t>
  </si>
  <si>
    <t>Interchange</t>
  </si>
  <si>
    <t>Imp(-) Exp (+)</t>
  </si>
  <si>
    <t>Load (-)</t>
  </si>
  <si>
    <t>Load (-) Gen (+)</t>
  </si>
  <si>
    <t>Gen (+)</t>
  </si>
  <si>
    <t>Rec (-) Del (+)</t>
  </si>
  <si>
    <t>EPFR</t>
  </si>
  <si>
    <t>MW/0.1 Hz</t>
  </si>
  <si>
    <t>Do you RECEIVE Overlap regulation?</t>
  </si>
  <si>
    <t>If Yes, list the BA name and the associated Bias of that BA</t>
  </si>
  <si>
    <t>Do you PROVIDE Overlap regulation?</t>
  </si>
  <si>
    <t>Value A</t>
  </si>
  <si>
    <t xml:space="preserve"> Value "A" Information</t>
  </si>
  <si>
    <t xml:space="preserve"> Value "B" Information</t>
  </si>
  <si>
    <t xml:space="preserve"> Value "A"</t>
  </si>
  <si>
    <t xml:space="preserve"> Value "B"</t>
  </si>
  <si>
    <t>Bias -MW/0.1 Hz</t>
  </si>
  <si>
    <t>Event</t>
  </si>
  <si>
    <t>Number</t>
  </si>
  <si>
    <t>Enter Addition Data in column R ==&gt;</t>
  </si>
  <si>
    <t xml:space="preserve">Transferred Frequency Response:
 - This value is the amount agreed upon between the entities expressed in MW/0.1 Hz. Form 2 will adjust this amount for the frequency deviation experienced.
   (e.g. if an entity agrees to provide 20 MW/0.1 Hz to another entity and a frequency event with a deviation of 50 mHz occurs, the delivering entity should enter +20 in the
   data column of Form 2 and the receiving entity should enter - 20. The spreadsheet will adjust the SEFRD for each entity by the 10 for this event.)
 - Values for the entity receiving the response must be entered as a negative number.
 - Values for the entity delivering the response must be entered as a positive number. 
 - Values between entities must sum to zero.
</t>
  </si>
  <si>
    <t xml:space="preserve">Contingent Balancing Authority Adjustment:
 - Value for Value A is the pre-contingency generation from the contingent unit(s).
 - Value for Value B is usually 0 MW, but may be the load that remains on the system that was "netted" out by the now offline generation.
</t>
  </si>
  <si>
    <t>The transactional amount in 
MW Receiver enters - Deliverer enters +
on Form 2 Data sheet</t>
  </si>
  <si>
    <r>
      <t xml:space="preserve">Generation MW as +
</t>
    </r>
    <r>
      <rPr>
        <b/>
        <sz val="8"/>
        <rFont val="Arial"/>
        <family val="2"/>
      </rPr>
      <t>(If load occurs due to gen loss, enter MW as - at value B)</t>
    </r>
  </si>
  <si>
    <t>Sign Convention for scan data collected in Form 2</t>
  </si>
  <si>
    <t xml:space="preserve">Balancing Authorities making adjustments must retain evidence to verify:
  - Adjustment values are determined from scan-cycle data using Value A and Value B averaging periods. Scan-cycle data must be available if adjustments are made.
  - Adjustments are necessary to improve accuracy of calculations compared to using Net Actual Interchange (contingency size for single BA interconnections) solely. 
    Said differently, unless an adjustment compensates for significant known error, it should not be made. However, as noted in the next item, once a decision to include an
    adjustment for one or more of the six types is made for one event, the entity must calculate adjustments for that (those) type(s) for all events. 
  - Adjustments are included consistently for all events (e.g. if adjustments for nonconforming load are made for one event, the load must be included for all events, etc.).                                                                                                       </t>
  </si>
  <si>
    <t>PasteSpecial/Values the data copied from FRS Form 2 for each event.</t>
  </si>
  <si>
    <t>NERC FRS FORM 1 18 to 30 second Value B</t>
  </si>
  <si>
    <t>Value B 18 to 30 seconds</t>
  </si>
  <si>
    <t>Value B 20 to 40 seconds</t>
  </si>
  <si>
    <t>NERC FRS FORM 1 20 to 40 second Value B</t>
  </si>
  <si>
    <t>NERC FRS FORM 1 18 to 52 second Value B</t>
  </si>
  <si>
    <t>Value B 18 to 52 seconds</t>
  </si>
  <si>
    <t>Value B 20 to 52 seconds</t>
  </si>
  <si>
    <t>NERC FRS FORM 1 20 to 52 second Value B</t>
  </si>
  <si>
    <t>12 to 24</t>
  </si>
  <si>
    <t>18 to 30</t>
  </si>
  <si>
    <t>20 to 40</t>
  </si>
  <si>
    <t>18 to 52</t>
  </si>
  <si>
    <t>20 to 52</t>
  </si>
  <si>
    <t>Value B 12 to 24 seconds</t>
  </si>
  <si>
    <t>NERC FRS FORM 1 12 to 24 second Value B</t>
  </si>
  <si>
    <t>Instructions</t>
  </si>
  <si>
    <t>Step 1</t>
  </si>
  <si>
    <t>Enter data in all green cells on this "Data Entry" worksheet.</t>
  </si>
  <si>
    <t>Step 2</t>
  </si>
  <si>
    <t>For identified events in column B, collect data and complete FRS Form 2 for each event in the list.</t>
  </si>
  <si>
    <t>Step 3</t>
  </si>
  <si>
    <t>PasteSpecial/Values data from FRS Form 2 "Form 1 Summary Data" into "BA Form 2 Data" worksheet of this workbook.  Do this for each event in the list.</t>
  </si>
  <si>
    <t>Step 4</t>
  </si>
  <si>
    <t>Save this workbook using the following file name format:NYISO_yyyy_FRS_Form1.xlsx and send a copy of this workbook and all FRS_Form 2 workbooks to NERC. (where NYISO is replaced with your BA name)</t>
  </si>
  <si>
    <t>Note:</t>
  </si>
  <si>
    <t>Only one set of average periods of evaluation is displayed.  Other worksheets for the additional average periods are hidden.</t>
  </si>
  <si>
    <t>Initial</t>
  </si>
  <si>
    <t>Sustained</t>
  </si>
  <si>
    <t>Performance</t>
  </si>
  <si>
    <t>Adjusted</t>
  </si>
  <si>
    <t>Unadjusted</t>
  </si>
  <si>
    <t>P.U.</t>
  </si>
  <si>
    <t>12 to 24 P.U. Performance</t>
  </si>
  <si>
    <t>18 to 30 P.U. Performance</t>
  </si>
  <si>
    <t>20 to 40 P.U. Performance</t>
  </si>
  <si>
    <t>18 to 52 P.U. Performance</t>
  </si>
  <si>
    <t>20 to 52 P.U. Performance</t>
  </si>
  <si>
    <t>Enter data in all green cells on the "Data Entry" worksheet.</t>
  </si>
  <si>
    <t>Step 5</t>
  </si>
  <si>
    <t>"Summary" worksheet contains each event's results for your Balancing Authority.</t>
  </si>
  <si>
    <t>Save this workbook using the following file name format:NYISO_yyyy_FRS_Form1.xlsx and send a copy of this workbook and all FRS_Form 2 workbooks to NERC. (where NYISO is replaced with your Balancing Authority abbreviation)</t>
  </si>
  <si>
    <t>For identified events in column B of the "Data Entry" worksheet, collect data and complete one FRS Form 2 workbook for each event in the list.</t>
  </si>
  <si>
    <t>PasteSpecial/Values data from FRS Form 2 "Form 1 Summary Data" worksheet into "BA Form 2 Event Data" worksheet of this workbook.  Do this for each event in the list.</t>
  </si>
  <si>
    <t>MW Loss</t>
  </si>
  <si>
    <t>MyBA</t>
  </si>
  <si>
    <t>Note</t>
  </si>
  <si>
    <r>
      <t>Balancing</t>
    </r>
    <r>
      <rPr>
        <sz val="8"/>
        <rFont val="Arial"/>
        <family val="2"/>
      </rPr>
      <t> </t>
    </r>
    <r>
      <rPr>
        <sz val="12"/>
        <rFont val="Arial"/>
        <family val="2"/>
      </rPr>
      <t xml:space="preserve"> Authorities with variable Frequency Bias Settings shall calculate monthly average Frequency Bias Settings.  The previous year’s monthly averages will be reported annually on FRS Form 1. </t>
    </r>
  </si>
</sst>
</file>

<file path=xl/styles.xml><?xml version="1.0" encoding="utf-8"?>
<styleSheet xmlns="http://schemas.openxmlformats.org/spreadsheetml/2006/main">
  <numFmts count="8">
    <numFmt numFmtId="164" formatCode="0.000"/>
    <numFmt numFmtId="165" formatCode="0.0"/>
    <numFmt numFmtId="166" formatCode="m/d/yy\ h:mm:ss"/>
    <numFmt numFmtId="167" formatCode="m\-d\-yy\ h:mm:ss"/>
    <numFmt numFmtId="168" formatCode="h:mm:ss;@"/>
    <numFmt numFmtId="169" formatCode="[$-F800]dddd\,\ mmmm\ dd\,\ yyyy"/>
    <numFmt numFmtId="170" formatCode="0.0000"/>
    <numFmt numFmtId="171" formatCode="yyyy"/>
  </numFmts>
  <fonts count="23">
    <font>
      <sz val="10"/>
      <name val="Arial"/>
    </font>
    <font>
      <sz val="10"/>
      <name val="Arial"/>
      <family val="2"/>
    </font>
    <font>
      <sz val="8"/>
      <name val="Arial"/>
      <family val="2"/>
    </font>
    <font>
      <b/>
      <sz val="10"/>
      <name val="Arial"/>
      <family val="2"/>
    </font>
    <font>
      <sz val="10"/>
      <name val="Arial"/>
      <family val="2"/>
    </font>
    <font>
      <u/>
      <sz val="10"/>
      <color indexed="12"/>
      <name val="Arial"/>
      <family val="2"/>
    </font>
    <font>
      <b/>
      <sz val="12"/>
      <name val="Arial"/>
      <family val="2"/>
    </font>
    <font>
      <sz val="12"/>
      <name val="Times New Roman"/>
      <family val="1"/>
    </font>
    <font>
      <b/>
      <sz val="16"/>
      <name val="Cambria"/>
      <family val="1"/>
      <scheme val="major"/>
    </font>
    <font>
      <b/>
      <sz val="20"/>
      <name val="Cambria"/>
      <family val="1"/>
      <scheme val="major"/>
    </font>
    <font>
      <b/>
      <sz val="11"/>
      <name val="Arial"/>
      <family val="2"/>
    </font>
    <font>
      <b/>
      <sz val="16"/>
      <name val="Arial"/>
      <family val="2"/>
    </font>
    <font>
      <b/>
      <sz val="8"/>
      <name val="Arial"/>
      <family val="2"/>
    </font>
    <font>
      <b/>
      <sz val="14"/>
      <name val="Cambria"/>
      <family val="1"/>
      <scheme val="major"/>
    </font>
    <font>
      <b/>
      <sz val="12"/>
      <name val="Cambria"/>
      <family val="1"/>
      <scheme val="major"/>
    </font>
    <font>
      <b/>
      <sz val="11"/>
      <name val="Cambria"/>
      <family val="1"/>
      <scheme val="major"/>
    </font>
    <font>
      <sz val="10"/>
      <name val="Cambria"/>
      <family val="1"/>
      <scheme val="major"/>
    </font>
    <font>
      <sz val="12"/>
      <name val="Cambria"/>
      <family val="1"/>
      <scheme val="major"/>
    </font>
    <font>
      <sz val="12"/>
      <name val="Arial"/>
      <family val="2"/>
    </font>
    <font>
      <sz val="16"/>
      <color theme="9" tint="-0.249977111117893"/>
      <name val="Calibri"/>
      <family val="2"/>
      <scheme val="minor"/>
    </font>
    <font>
      <sz val="16"/>
      <color theme="1"/>
      <name val="Calibri"/>
      <family val="2"/>
      <scheme val="minor"/>
    </font>
    <font>
      <sz val="10"/>
      <color theme="1"/>
      <name val="Calibri"/>
      <family val="2"/>
      <scheme val="minor"/>
    </font>
    <font>
      <b/>
      <sz val="14"/>
      <name val="Arial"/>
      <family val="2"/>
    </font>
  </fonts>
  <fills count="9">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rgb="FF99FF99"/>
        <bgColor indexed="64"/>
      </patternFill>
    </fill>
    <fill>
      <patternFill patternType="solid">
        <fgColor theme="0"/>
        <bgColor indexed="64"/>
      </patternFill>
    </fill>
    <fill>
      <patternFill patternType="solid">
        <fgColor rgb="FFCCFFCC"/>
        <bgColor indexed="64"/>
      </patternFill>
    </fill>
  </fills>
  <borders count="5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n">
        <color auto="1"/>
      </right>
      <top style="thick">
        <color auto="1"/>
      </top>
      <bottom/>
      <diagonal/>
    </border>
    <border>
      <left style="thin">
        <color auto="1"/>
      </left>
      <right/>
      <top style="thick">
        <color auto="1"/>
      </top>
      <bottom/>
      <diagonal/>
    </border>
    <border>
      <left style="thick">
        <color indexed="64"/>
      </left>
      <right/>
      <top/>
      <bottom/>
      <diagonal/>
    </border>
    <border>
      <left/>
      <right style="thick">
        <color auto="1"/>
      </right>
      <top/>
      <bottom/>
      <diagonal/>
    </border>
    <border>
      <left/>
      <right style="thin">
        <color auto="1"/>
      </right>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style="thick">
        <color auto="1"/>
      </right>
      <top style="thin">
        <color auto="1"/>
      </top>
      <bottom/>
      <diagonal/>
    </border>
    <border>
      <left style="thin">
        <color theme="0" tint="-0.14996795556505021"/>
      </left>
      <right/>
      <top style="thin">
        <color theme="1"/>
      </top>
      <bottom/>
      <diagonal/>
    </border>
    <border>
      <left style="thin">
        <color theme="0" tint="-0.14993743705557422"/>
      </left>
      <right style="thin">
        <color theme="0" tint="-0.14993743705557422"/>
      </right>
      <top style="thin">
        <color auto="1"/>
      </top>
      <bottom/>
      <diagonal/>
    </border>
    <border>
      <left style="thin">
        <color theme="0" tint="-0.14993743705557422"/>
      </left>
      <right style="thin">
        <color theme="0" tint="-0.14993743705557422"/>
      </right>
      <top style="thick">
        <color auto="1"/>
      </top>
      <bottom/>
      <diagonal/>
    </border>
    <border>
      <left style="thick">
        <color indexed="64"/>
      </left>
      <right/>
      <top style="thin">
        <color theme="0" tint="-0.14996795556505021"/>
      </top>
      <bottom/>
      <diagonal/>
    </border>
    <border>
      <left style="thin">
        <color theme="0" tint="-0.14996795556505021"/>
      </left>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3743705557422"/>
      </bottom>
      <diagonal/>
    </border>
    <border>
      <left style="thin">
        <color theme="0" tint="-0.14993743705557422"/>
      </left>
      <right style="thin">
        <color theme="0" tint="-0.14993743705557422"/>
      </right>
      <top style="thin">
        <color theme="0" tint="-0.14996795556505021"/>
      </top>
      <bottom style="thin">
        <color theme="0" tint="-0.14990691854609822"/>
      </bottom>
      <diagonal/>
    </border>
    <border>
      <left style="medium">
        <color indexed="64"/>
      </left>
      <right style="thin">
        <color indexed="64"/>
      </right>
      <top style="thin">
        <color theme="0" tint="-0.14996795556505021"/>
      </top>
      <bottom style="thin">
        <color theme="0" tint="-0.14996795556505021"/>
      </bottom>
      <diagonal/>
    </border>
    <border>
      <left style="thin">
        <color indexed="64"/>
      </left>
      <right style="thin">
        <color indexed="64"/>
      </right>
      <top/>
      <bottom/>
      <diagonal/>
    </border>
    <border>
      <left style="medium">
        <color indexed="64"/>
      </left>
      <right/>
      <top/>
      <bottom style="thick">
        <color indexed="64"/>
      </bottom>
      <diagonal/>
    </border>
    <border>
      <left/>
      <right/>
      <top style="thin">
        <color indexed="64"/>
      </top>
      <bottom/>
      <diagonal/>
    </border>
    <border>
      <left/>
      <right style="thin">
        <color auto="1"/>
      </right>
      <top style="thin">
        <color indexed="64"/>
      </top>
      <bottom/>
      <diagonal/>
    </border>
    <border>
      <left/>
      <right style="thin">
        <color auto="1"/>
      </right>
      <top/>
      <bottom style="thick">
        <color auto="1"/>
      </bottom>
      <diagonal/>
    </border>
    <border>
      <left/>
      <right style="thick">
        <color indexed="64"/>
      </right>
      <top style="medium">
        <color indexed="64"/>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206">
    <xf numFmtId="0" fontId="0" fillId="0" borderId="0" xfId="0"/>
    <xf numFmtId="0" fontId="0" fillId="0" borderId="0" xfId="0" applyAlignment="1">
      <alignment horizontal="center"/>
    </xf>
    <xf numFmtId="164" fontId="0" fillId="0" borderId="0" xfId="0" applyNumberFormat="1" applyAlignment="1">
      <alignment horizontal="center"/>
    </xf>
    <xf numFmtId="0" fontId="3" fillId="0" borderId="0" xfId="0" applyFont="1"/>
    <xf numFmtId="0" fontId="3" fillId="0" borderId="1" xfId="0" applyFont="1" applyBorder="1" applyAlignment="1">
      <alignment horizontal="left"/>
    </xf>
    <xf numFmtId="165" fontId="0" fillId="0" borderId="0" xfId="0" applyNumberFormat="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0" fontId="3" fillId="0" borderId="5" xfId="0" applyFont="1" applyBorder="1" applyAlignment="1">
      <alignment horizontal="center"/>
    </xf>
    <xf numFmtId="0" fontId="3" fillId="0" borderId="0" xfId="0" applyFont="1" applyBorder="1" applyAlignment="1">
      <alignment horizontal="center"/>
    </xf>
    <xf numFmtId="0" fontId="0" fillId="0" borderId="0" xfId="0" applyBorder="1"/>
    <xf numFmtId="9" fontId="0" fillId="0" borderId="0" xfId="0" applyNumberFormat="1" applyAlignment="1">
      <alignment horizontal="center"/>
    </xf>
    <xf numFmtId="0" fontId="3" fillId="2" borderId="0" xfId="0" applyFont="1" applyFill="1"/>
    <xf numFmtId="0" fontId="0" fillId="2" borderId="0" xfId="0" applyFill="1"/>
    <xf numFmtId="0" fontId="3" fillId="2" borderId="0" xfId="0" applyFont="1" applyFill="1" applyBorder="1"/>
    <xf numFmtId="166" fontId="3" fillId="0" borderId="0" xfId="0" applyNumberFormat="1" applyFont="1" applyFill="1" applyAlignment="1">
      <alignment horizontal="center"/>
    </xf>
    <xf numFmtId="166" fontId="0" fillId="0" borderId="0" xfId="0" applyNumberFormat="1" applyFill="1" applyAlignment="1">
      <alignment horizontal="center"/>
    </xf>
    <xf numFmtId="164" fontId="3" fillId="0" borderId="0" xfId="0" applyNumberFormat="1" applyFont="1" applyAlignment="1">
      <alignment horizontal="center"/>
    </xf>
    <xf numFmtId="0" fontId="5" fillId="2" borderId="0" xfId="1" applyFill="1" applyBorder="1" applyAlignment="1" applyProtection="1"/>
    <xf numFmtId="22" fontId="4" fillId="0" borderId="6" xfId="0" applyNumberFormat="1" applyFont="1" applyBorder="1"/>
    <xf numFmtId="22" fontId="4" fillId="3" borderId="6" xfId="0" applyNumberFormat="1" applyFont="1" applyFill="1" applyBorder="1"/>
    <xf numFmtId="167" fontId="4" fillId="3" borderId="6" xfId="0" applyNumberFormat="1" applyFont="1" applyFill="1" applyBorder="1"/>
    <xf numFmtId="167" fontId="4" fillId="0" borderId="6" xfId="0" applyNumberFormat="1" applyFont="1" applyBorder="1"/>
    <xf numFmtId="167" fontId="4" fillId="0" borderId="6" xfId="0" applyNumberFormat="1" applyFont="1" applyFill="1" applyBorder="1"/>
    <xf numFmtId="0" fontId="4" fillId="0" borderId="0" xfId="0" applyFont="1"/>
    <xf numFmtId="164" fontId="0" fillId="3" borderId="0" xfId="0" applyNumberFormat="1" applyFill="1" applyAlignment="1">
      <alignment horizontal="center"/>
    </xf>
    <xf numFmtId="165" fontId="3" fillId="5" borderId="1" xfId="0" applyNumberFormat="1" applyFont="1" applyFill="1" applyBorder="1" applyAlignment="1">
      <alignment horizontal="center"/>
    </xf>
    <xf numFmtId="165" fontId="3" fillId="5" borderId="9" xfId="0" applyNumberFormat="1" applyFont="1" applyFill="1" applyBorder="1" applyAlignment="1">
      <alignment horizontal="center"/>
    </xf>
    <xf numFmtId="0" fontId="1" fillId="0" borderId="0" xfId="0" applyFont="1"/>
    <xf numFmtId="165" fontId="0" fillId="0" borderId="0" xfId="0" applyNumberFormat="1"/>
    <xf numFmtId="166" fontId="6" fillId="0" borderId="0" xfId="0" applyNumberFormat="1" applyFont="1" applyFill="1" applyAlignment="1">
      <alignment horizontal="center" vertical="center"/>
    </xf>
    <xf numFmtId="166" fontId="0" fillId="0" borderId="0" xfId="0" applyNumberFormat="1" applyAlignment="1">
      <alignment horizontal="center"/>
    </xf>
    <xf numFmtId="0" fontId="0" fillId="0" borderId="0" xfId="0" applyNumberFormat="1"/>
    <xf numFmtId="0" fontId="3" fillId="5" borderId="2" xfId="0" applyFont="1" applyFill="1" applyBorder="1" applyAlignment="1">
      <alignment wrapText="1"/>
    </xf>
    <xf numFmtId="165" fontId="3" fillId="5" borderId="3" xfId="0" applyNumberFormat="1" applyFont="1" applyFill="1" applyBorder="1" applyAlignment="1">
      <alignment horizontal="center"/>
    </xf>
    <xf numFmtId="0" fontId="3" fillId="5" borderId="4" xfId="0" applyFont="1" applyFill="1" applyBorder="1" applyAlignment="1">
      <alignment wrapText="1"/>
    </xf>
    <xf numFmtId="0" fontId="3" fillId="5" borderId="11" xfId="0" applyFont="1" applyFill="1" applyBorder="1" applyAlignment="1">
      <alignment wrapText="1"/>
    </xf>
    <xf numFmtId="0" fontId="0" fillId="0" borderId="0" xfId="0" applyNumberFormat="1" applyBorder="1"/>
    <xf numFmtId="0" fontId="3" fillId="0" borderId="7" xfId="0" applyFont="1" applyBorder="1" applyAlignment="1">
      <alignment horizontal="left"/>
    </xf>
    <xf numFmtId="0" fontId="3" fillId="0" borderId="9" xfId="0" applyFont="1" applyBorder="1" applyAlignment="1">
      <alignment horizontal="center"/>
    </xf>
    <xf numFmtId="0" fontId="3" fillId="0" borderId="12" xfId="0" applyFont="1" applyBorder="1" applyAlignment="1">
      <alignment horizontal="center"/>
    </xf>
    <xf numFmtId="0" fontId="3" fillId="0" borderId="7" xfId="0" applyFont="1" applyBorder="1" applyAlignment="1">
      <alignment horizontal="center"/>
    </xf>
    <xf numFmtId="0" fontId="3" fillId="0" borderId="11" xfId="0" applyFont="1" applyBorder="1" applyAlignment="1">
      <alignment horizontal="center"/>
    </xf>
    <xf numFmtId="165" fontId="0" fillId="0" borderId="8" xfId="0" applyNumberFormat="1" applyBorder="1" applyAlignment="1">
      <alignment horizontal="center"/>
    </xf>
    <xf numFmtId="164" fontId="1" fillId="0" borderId="0" xfId="0" applyNumberFormat="1" applyFont="1"/>
    <xf numFmtId="0" fontId="7" fillId="0" borderId="0" xfId="0" applyFont="1" applyAlignment="1" applyProtection="1">
      <alignment horizontal="left" vertical="top"/>
      <protection hidden="1"/>
    </xf>
    <xf numFmtId="0" fontId="7" fillId="0" borderId="0" xfId="0" applyFont="1" applyAlignment="1" applyProtection="1">
      <alignment horizontal="left" vertical="top" wrapText="1"/>
      <protection hidden="1"/>
    </xf>
    <xf numFmtId="0" fontId="0" fillId="4" borderId="0" xfId="0" applyFill="1" applyAlignment="1" applyProtection="1">
      <alignment horizontal="center"/>
      <protection locked="0"/>
    </xf>
    <xf numFmtId="0" fontId="5" fillId="4" borderId="0" xfId="1" applyFill="1" applyAlignment="1" applyProtection="1">
      <alignment horizontal="center"/>
      <protection locked="0"/>
    </xf>
    <xf numFmtId="165" fontId="0" fillId="4" borderId="0" xfId="0" applyNumberFormat="1" applyFill="1" applyBorder="1" applyAlignment="1" applyProtection="1">
      <alignment horizontal="center"/>
      <protection locked="0"/>
    </xf>
    <xf numFmtId="165" fontId="0" fillId="4" borderId="10" xfId="0" applyNumberFormat="1" applyFill="1" applyBorder="1" applyAlignment="1" applyProtection="1">
      <alignment horizontal="center"/>
      <protection locked="0"/>
    </xf>
    <xf numFmtId="22" fontId="4" fillId="0" borderId="13" xfId="0" applyNumberFormat="1" applyFont="1" applyBorder="1"/>
    <xf numFmtId="166" fontId="3" fillId="0" borderId="10" xfId="0" applyNumberFormat="1" applyFont="1" applyFill="1" applyBorder="1" applyAlignment="1">
      <alignment horizontal="center"/>
    </xf>
    <xf numFmtId="164" fontId="3" fillId="0" borderId="10" xfId="0" applyNumberFormat="1" applyFont="1" applyBorder="1" applyAlignment="1">
      <alignment horizontal="center"/>
    </xf>
    <xf numFmtId="166" fontId="3" fillId="0" borderId="5" xfId="0" applyNumberFormat="1" applyFont="1" applyFill="1" applyBorder="1" applyAlignment="1">
      <alignment horizontal="center"/>
    </xf>
    <xf numFmtId="164" fontId="3" fillId="0" borderId="5" xfId="0" applyNumberFormat="1" applyFont="1" applyBorder="1" applyAlignment="1">
      <alignment horizontal="center"/>
    </xf>
    <xf numFmtId="0" fontId="0" fillId="0" borderId="0" xfId="0" applyAlignment="1">
      <alignment vertical="center"/>
    </xf>
    <xf numFmtId="165" fontId="0" fillId="0" borderId="8" xfId="0" applyNumberFormat="1" applyFill="1" applyBorder="1" applyAlignment="1" applyProtection="1">
      <alignment horizontal="center"/>
    </xf>
    <xf numFmtId="165" fontId="0" fillId="0" borderId="1" xfId="0" applyNumberFormat="1" applyFill="1" applyBorder="1" applyAlignment="1" applyProtection="1">
      <alignment horizontal="center"/>
    </xf>
    <xf numFmtId="0" fontId="3" fillId="0" borderId="0" xfId="0" applyFont="1" applyAlignment="1">
      <alignment vertical="center"/>
    </xf>
    <xf numFmtId="0" fontId="7" fillId="0" borderId="0" xfId="0" applyFont="1" applyAlignment="1" applyProtection="1">
      <alignment horizontal="left" vertical="top"/>
    </xf>
    <xf numFmtId="0" fontId="0" fillId="0" borderId="0" xfId="0" applyProtection="1"/>
    <xf numFmtId="0" fontId="7" fillId="0" borderId="0" xfId="0" applyFont="1" applyAlignment="1" applyProtection="1">
      <alignment horizontal="left" vertical="top" wrapText="1"/>
    </xf>
    <xf numFmtId="0" fontId="7" fillId="0" borderId="0" xfId="0" applyFont="1" applyFill="1" applyAlignment="1" applyProtection="1">
      <alignment vertical="top" wrapText="1"/>
      <protection hidden="1"/>
    </xf>
    <xf numFmtId="0" fontId="7" fillId="0" borderId="0" xfId="0" applyFont="1" applyFill="1" applyAlignment="1" applyProtection="1">
      <alignment vertical="top" wrapText="1"/>
      <protection hidden="1"/>
    </xf>
    <xf numFmtId="0" fontId="8" fillId="0" borderId="0" xfId="0" applyFont="1" applyAlignment="1">
      <alignment horizontal="center"/>
    </xf>
    <xf numFmtId="0" fontId="1" fillId="0" borderId="0" xfId="0" applyFont="1" applyProtection="1"/>
    <xf numFmtId="0" fontId="11" fillId="0" borderId="9" xfId="0" applyFont="1" applyBorder="1" applyAlignment="1" applyProtection="1">
      <alignment horizontal="center" wrapText="1"/>
    </xf>
    <xf numFmtId="165" fontId="0" fillId="5" borderId="8" xfId="0" applyNumberFormat="1" applyFill="1" applyBorder="1" applyAlignment="1" applyProtection="1">
      <alignment horizontal="center"/>
    </xf>
    <xf numFmtId="0" fontId="13" fillId="0" borderId="0" xfId="0" applyFont="1"/>
    <xf numFmtId="0" fontId="14" fillId="0" borderId="0" xfId="0" applyFont="1"/>
    <xf numFmtId="0" fontId="15" fillId="0" borderId="0" xfId="0" applyFont="1"/>
    <xf numFmtId="0" fontId="16" fillId="0" borderId="0" xfId="0" applyFont="1" applyAlignment="1">
      <alignment horizontal="right" vertical="top"/>
    </xf>
    <xf numFmtId="0" fontId="17" fillId="0" borderId="0" xfId="0" applyFont="1"/>
    <xf numFmtId="0" fontId="14" fillId="0" borderId="0" xfId="0" applyFont="1" applyAlignment="1">
      <alignment horizontal="center" wrapText="1"/>
    </xf>
    <xf numFmtId="0" fontId="18" fillId="6" borderId="0" xfId="0" applyFont="1" applyFill="1" applyProtection="1">
      <protection locked="0"/>
    </xf>
    <xf numFmtId="165" fontId="18" fillId="6" borderId="0" xfId="0" applyNumberFormat="1" applyFont="1" applyFill="1" applyAlignment="1" applyProtection="1">
      <alignment horizontal="center"/>
      <protection locked="0"/>
    </xf>
    <xf numFmtId="0" fontId="18" fillId="0" borderId="0" xfId="0" applyFont="1"/>
    <xf numFmtId="165" fontId="18" fillId="0" borderId="0" xfId="0" applyNumberFormat="1" applyFont="1" applyAlignment="1">
      <alignment horizontal="center"/>
    </xf>
    <xf numFmtId="0" fontId="19" fillId="0" borderId="0" xfId="0" applyFont="1"/>
    <xf numFmtId="0" fontId="20" fillId="0" borderId="0" xfId="0" applyFont="1"/>
    <xf numFmtId="0" fontId="19" fillId="0" borderId="0" xfId="0" applyFont="1" applyBorder="1"/>
    <xf numFmtId="0" fontId="0" fillId="0" borderId="14" xfId="0" applyBorder="1"/>
    <xf numFmtId="0" fontId="0" fillId="0" borderId="15" xfId="0" applyBorder="1"/>
    <xf numFmtId="0" fontId="0" fillId="0" borderId="15" xfId="0" applyBorder="1" applyAlignment="1">
      <alignment horizontal="center"/>
    </xf>
    <xf numFmtId="0" fontId="0" fillId="0" borderId="16" xfId="0" applyBorder="1"/>
    <xf numFmtId="0" fontId="0" fillId="0" borderId="17" xfId="0" applyBorder="1" applyAlignment="1">
      <alignment horizontal="center"/>
    </xf>
    <xf numFmtId="0" fontId="0" fillId="0" borderId="18" xfId="0" applyFill="1" applyBorder="1" applyAlignment="1">
      <alignment horizontal="center"/>
    </xf>
    <xf numFmtId="0" fontId="0" fillId="0" borderId="17" xfId="0" applyFill="1" applyBorder="1" applyAlignment="1">
      <alignment horizontal="center"/>
    </xf>
    <xf numFmtId="0" fontId="0" fillId="0" borderId="15" xfId="0" applyFill="1" applyBorder="1" applyAlignment="1">
      <alignment horizontal="center"/>
    </xf>
    <xf numFmtId="0" fontId="0" fillId="0" borderId="19" xfId="0" applyBorder="1"/>
    <xf numFmtId="0" fontId="0" fillId="0" borderId="0"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Fill="1" applyBorder="1" applyAlignment="1">
      <alignment horizontal="center"/>
    </xf>
    <xf numFmtId="0" fontId="0" fillId="0" borderId="21" xfId="0" applyFill="1" applyBorder="1" applyAlignment="1">
      <alignment horizontal="center"/>
    </xf>
    <xf numFmtId="0" fontId="0" fillId="0" borderId="0" xfId="0" applyFill="1" applyBorder="1" applyAlignment="1">
      <alignment horizontal="center"/>
    </xf>
    <xf numFmtId="0" fontId="0" fillId="0" borderId="22" xfId="0" applyBorder="1" applyAlignment="1">
      <alignment horizontal="center"/>
    </xf>
    <xf numFmtId="0" fontId="0" fillId="0" borderId="19" xfId="0"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Fill="1"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7" xfId="0" applyFill="1" applyBorder="1" applyAlignment="1">
      <alignment horizontal="center"/>
    </xf>
    <xf numFmtId="169" fontId="0" fillId="0" borderId="0" xfId="0" applyNumberFormat="1" applyBorder="1" applyAlignment="1">
      <alignment horizontal="right"/>
    </xf>
    <xf numFmtId="168" fontId="0" fillId="0" borderId="0" xfId="0" applyNumberFormat="1"/>
    <xf numFmtId="170" fontId="0" fillId="0" borderId="0" xfId="0" applyNumberFormat="1"/>
    <xf numFmtId="2" fontId="0" fillId="0" borderId="0" xfId="0" applyNumberFormat="1"/>
    <xf numFmtId="0" fontId="11" fillId="0" borderId="9" xfId="0" applyFont="1" applyBorder="1" applyAlignment="1">
      <alignment horizontal="centerContinuous" wrapText="1"/>
    </xf>
    <xf numFmtId="0" fontId="11" fillId="0" borderId="10" xfId="0" applyFont="1" applyBorder="1" applyAlignment="1">
      <alignment horizontal="centerContinuous" wrapText="1"/>
    </xf>
    <xf numFmtId="0" fontId="10" fillId="0" borderId="0" xfId="0" applyFont="1" applyAlignment="1">
      <alignment horizontal="centerContinuous" vertical="center" wrapText="1"/>
    </xf>
    <xf numFmtId="0" fontId="0" fillId="0" borderId="0" xfId="0" applyAlignment="1">
      <alignment horizontal="centerContinuous"/>
    </xf>
    <xf numFmtId="0" fontId="0" fillId="0" borderId="29" xfId="0" applyBorder="1"/>
    <xf numFmtId="0" fontId="0" fillId="0" borderId="30" xfId="0" applyBorder="1"/>
    <xf numFmtId="0" fontId="0" fillId="0" borderId="20" xfId="0" applyBorder="1"/>
    <xf numFmtId="0" fontId="7" fillId="0" borderId="19" xfId="0" applyFont="1" applyBorder="1" applyAlignment="1">
      <alignment horizontal="left" vertical="top"/>
    </xf>
    <xf numFmtId="0" fontId="7" fillId="0" borderId="26" xfId="0" applyFont="1" applyBorder="1" applyAlignment="1">
      <alignment horizontal="left" vertical="top"/>
    </xf>
    <xf numFmtId="0" fontId="0" fillId="0" borderId="28" xfId="0" applyBorder="1"/>
    <xf numFmtId="0" fontId="0" fillId="4" borderId="14" xfId="0" applyFill="1" applyBorder="1" applyAlignment="1" applyProtection="1">
      <alignment horizontal="center"/>
      <protection locked="0"/>
    </xf>
    <xf numFmtId="0" fontId="0" fillId="0" borderId="26" xfId="0" applyBorder="1"/>
    <xf numFmtId="0" fontId="1" fillId="0" borderId="28" xfId="0" applyFont="1" applyBorder="1"/>
    <xf numFmtId="0" fontId="1" fillId="0" borderId="16" xfId="0" applyFont="1" applyBorder="1"/>
    <xf numFmtId="165" fontId="1" fillId="0" borderId="31" xfId="0" applyNumberFormat="1" applyFont="1" applyFill="1" applyBorder="1" applyAlignment="1">
      <alignment horizontal="center"/>
    </xf>
    <xf numFmtId="165" fontId="1" fillId="0" borderId="32" xfId="0" applyNumberFormat="1" applyFont="1" applyFill="1" applyBorder="1" applyAlignment="1">
      <alignment horizontal="center"/>
    </xf>
    <xf numFmtId="168" fontId="0" fillId="7" borderId="7" xfId="0" applyNumberFormat="1" applyFill="1" applyBorder="1" applyAlignment="1" applyProtection="1">
      <alignment horizontal="center"/>
      <protection locked="0"/>
    </xf>
    <xf numFmtId="164" fontId="0" fillId="7" borderId="7" xfId="0" applyNumberFormat="1" applyFill="1" applyBorder="1" applyAlignment="1" applyProtection="1">
      <alignment horizontal="center"/>
      <protection locked="0"/>
    </xf>
    <xf numFmtId="165" fontId="0" fillId="7" borderId="7" xfId="0" applyNumberFormat="1" applyFill="1" applyBorder="1" applyAlignment="1" applyProtection="1">
      <alignment horizontal="center"/>
      <protection locked="0"/>
    </xf>
    <xf numFmtId="168" fontId="0" fillId="7" borderId="8" xfId="0" applyNumberFormat="1" applyFill="1" applyBorder="1" applyAlignment="1" applyProtection="1">
      <alignment horizontal="center"/>
      <protection locked="0"/>
    </xf>
    <xf numFmtId="164" fontId="0" fillId="7" borderId="8" xfId="0" applyNumberFormat="1" applyFill="1" applyBorder="1" applyAlignment="1" applyProtection="1">
      <alignment horizontal="center"/>
      <protection locked="0"/>
    </xf>
    <xf numFmtId="165" fontId="0" fillId="7" borderId="8" xfId="0" applyNumberFormat="1" applyFill="1" applyBorder="1" applyAlignment="1" applyProtection="1">
      <alignment horizontal="center"/>
      <protection locked="0"/>
    </xf>
    <xf numFmtId="165" fontId="0" fillId="7" borderId="4" xfId="0" applyNumberFormat="1" applyFill="1" applyBorder="1" applyAlignment="1" applyProtection="1">
      <alignment horizontal="center"/>
      <protection locked="0"/>
    </xf>
    <xf numFmtId="166" fontId="6" fillId="8" borderId="0" xfId="0" applyNumberFormat="1" applyFont="1" applyFill="1" applyAlignment="1">
      <alignment horizontal="center" vertical="center"/>
    </xf>
    <xf numFmtId="0" fontId="0" fillId="0" borderId="33" xfId="0" applyBorder="1"/>
    <xf numFmtId="0" fontId="0" fillId="0" borderId="34" xfId="0" applyBorder="1"/>
    <xf numFmtId="0" fontId="0" fillId="0" borderId="34" xfId="0" applyBorder="1" applyAlignment="1">
      <alignment horizontal="center"/>
    </xf>
    <xf numFmtId="0" fontId="0" fillId="0" borderId="36" xfId="0" applyBorder="1" applyAlignment="1">
      <alignment horizontal="center"/>
    </xf>
    <xf numFmtId="0" fontId="0" fillId="0" borderId="35" xfId="0" applyBorder="1" applyAlignment="1">
      <alignment horizontal="center"/>
    </xf>
    <xf numFmtId="169" fontId="0" fillId="8" borderId="0" xfId="0" applyNumberFormat="1" applyFill="1" applyBorder="1" applyAlignment="1">
      <alignment horizontal="right"/>
    </xf>
    <xf numFmtId="168" fontId="0" fillId="8" borderId="37" xfId="0" applyNumberFormat="1" applyFill="1" applyBorder="1"/>
    <xf numFmtId="170" fontId="0" fillId="8" borderId="38" xfId="0" applyNumberFormat="1" applyFill="1" applyBorder="1"/>
    <xf numFmtId="2" fontId="0" fillId="8" borderId="38" xfId="0" applyNumberFormat="1" applyFill="1" applyBorder="1"/>
    <xf numFmtId="170" fontId="0" fillId="8" borderId="39" xfId="0" applyNumberFormat="1" applyFill="1" applyBorder="1"/>
    <xf numFmtId="1" fontId="0" fillId="8" borderId="38" xfId="0" applyNumberFormat="1" applyFill="1" applyBorder="1"/>
    <xf numFmtId="169" fontId="0" fillId="8" borderId="40" xfId="0" applyNumberFormat="1" applyFill="1" applyBorder="1" applyAlignment="1">
      <alignment horizontal="right"/>
    </xf>
    <xf numFmtId="168" fontId="0" fillId="8" borderId="41" xfId="0" applyNumberFormat="1" applyFill="1" applyBorder="1"/>
    <xf numFmtId="170" fontId="0" fillId="8" borderId="42" xfId="0" applyNumberFormat="1" applyFill="1" applyBorder="1"/>
    <xf numFmtId="2" fontId="0" fillId="8" borderId="43" xfId="0" applyNumberFormat="1" applyFill="1" applyBorder="1"/>
    <xf numFmtId="1" fontId="0" fillId="8" borderId="43" xfId="0" applyNumberFormat="1" applyFill="1" applyBorder="1"/>
    <xf numFmtId="22" fontId="4" fillId="0" borderId="45" xfId="0" applyNumberFormat="1" applyFont="1" applyBorder="1"/>
    <xf numFmtId="22" fontId="4" fillId="0" borderId="44" xfId="0" applyNumberFormat="1" applyFont="1" applyBorder="1"/>
    <xf numFmtId="0" fontId="0" fillId="0" borderId="0" xfId="0" applyAlignment="1">
      <alignment horizontal="right"/>
    </xf>
    <xf numFmtId="171" fontId="3" fillId="5" borderId="11" xfId="0" applyNumberFormat="1" applyFont="1" applyFill="1" applyBorder="1" applyAlignment="1">
      <alignment wrapText="1"/>
    </xf>
    <xf numFmtId="0" fontId="3" fillId="0" borderId="46" xfId="0" applyFont="1" applyBorder="1" applyAlignment="1">
      <alignment horizontal="center"/>
    </xf>
    <xf numFmtId="0" fontId="3" fillId="0" borderId="28" xfId="0" applyFont="1" applyBorder="1" applyAlignment="1">
      <alignment horizontal="center"/>
    </xf>
    <xf numFmtId="0" fontId="3" fillId="0" borderId="16" xfId="0" applyFont="1" applyBorder="1" applyAlignment="1">
      <alignment horizontal="center"/>
    </xf>
    <xf numFmtId="166" fontId="22" fillId="0" borderId="14" xfId="0" applyNumberFormat="1" applyFont="1" applyFill="1" applyBorder="1" applyAlignment="1">
      <alignment horizontal="center"/>
    </xf>
    <xf numFmtId="164" fontId="0" fillId="0" borderId="15" xfId="0" applyNumberFormat="1" applyBorder="1" applyAlignment="1">
      <alignment horizontal="center"/>
    </xf>
    <xf numFmtId="166" fontId="0" fillId="0" borderId="19" xfId="0" applyNumberFormat="1" applyFill="1" applyBorder="1" applyAlignment="1">
      <alignment horizontal="center"/>
    </xf>
    <xf numFmtId="164" fontId="0" fillId="0" borderId="0" xfId="0" applyNumberFormat="1" applyBorder="1" applyAlignment="1">
      <alignment horizontal="center"/>
    </xf>
    <xf numFmtId="166" fontId="6" fillId="0" borderId="19" xfId="0" applyNumberFormat="1" applyFont="1" applyFill="1" applyBorder="1" applyAlignment="1">
      <alignment horizontal="center" vertical="center"/>
    </xf>
    <xf numFmtId="166" fontId="0" fillId="0" borderId="26" xfId="0" applyNumberFormat="1" applyFill="1" applyBorder="1" applyAlignment="1">
      <alignment horizontal="center"/>
    </xf>
    <xf numFmtId="164" fontId="0" fillId="0" borderId="27" xfId="0" applyNumberFormat="1" applyBorder="1" applyAlignment="1">
      <alignment horizontal="center"/>
    </xf>
    <xf numFmtId="0" fontId="0" fillId="0" borderId="27" xfId="0" applyBorder="1"/>
    <xf numFmtId="0" fontId="6" fillId="0" borderId="14" xfId="0" applyFont="1" applyBorder="1" applyAlignment="1">
      <alignment horizontal="centerContinuous"/>
    </xf>
    <xf numFmtId="0" fontId="6" fillId="0" borderId="15" xfId="0" applyFont="1" applyBorder="1" applyAlignment="1">
      <alignment horizontal="centerContinuous"/>
    </xf>
    <xf numFmtId="0" fontId="6" fillId="0" borderId="16" xfId="0" applyFont="1" applyBorder="1" applyAlignment="1">
      <alignment horizontal="centerContinuous"/>
    </xf>
    <xf numFmtId="0" fontId="3" fillId="0" borderId="26" xfId="0" applyFont="1" applyFill="1" applyBorder="1" applyAlignment="1">
      <alignment horizontal="center"/>
    </xf>
    <xf numFmtId="0" fontId="3" fillId="0" borderId="27" xfId="0" applyFont="1" applyFill="1" applyBorder="1" applyAlignment="1">
      <alignment horizontal="center"/>
    </xf>
    <xf numFmtId="0" fontId="3" fillId="0" borderId="29" xfId="0" applyFont="1" applyFill="1" applyBorder="1" applyAlignment="1">
      <alignment horizontal="center"/>
    </xf>
    <xf numFmtId="0" fontId="3" fillId="0" borderId="47" xfId="0" applyFont="1" applyFill="1" applyBorder="1" applyAlignment="1">
      <alignment horizontal="center"/>
    </xf>
    <xf numFmtId="0" fontId="3" fillId="0" borderId="30" xfId="0" applyFont="1" applyFill="1" applyBorder="1" applyAlignment="1">
      <alignment horizontal="center"/>
    </xf>
    <xf numFmtId="0" fontId="6" fillId="0" borderId="17" xfId="0" applyFont="1" applyBorder="1" applyAlignment="1">
      <alignment horizontal="centerContinuous"/>
    </xf>
    <xf numFmtId="0" fontId="3" fillId="0" borderId="48" xfId="0" applyFont="1" applyFill="1" applyBorder="1" applyAlignment="1">
      <alignment horizontal="center"/>
    </xf>
    <xf numFmtId="0" fontId="0" fillId="0" borderId="49" xfId="0" applyBorder="1" applyAlignment="1">
      <alignment horizontal="center"/>
    </xf>
    <xf numFmtId="22" fontId="0" fillId="0" borderId="0" xfId="0" applyNumberFormat="1" applyBorder="1" applyAlignment="1">
      <alignment horizontal="center"/>
    </xf>
    <xf numFmtId="0" fontId="0" fillId="0" borderId="50" xfId="0" applyBorder="1" applyAlignment="1">
      <alignment horizontal="center"/>
    </xf>
    <xf numFmtId="0" fontId="1" fillId="0" borderId="0" xfId="0" applyFont="1" applyBorder="1" applyAlignment="1">
      <alignment horizontal="center"/>
    </xf>
    <xf numFmtId="0" fontId="1" fillId="4" borderId="0" xfId="0" applyFont="1" applyFill="1" applyAlignment="1" applyProtection="1">
      <alignment horizontal="center"/>
      <protection locked="0"/>
    </xf>
    <xf numFmtId="0" fontId="3" fillId="0" borderId="2" xfId="0" applyFont="1" applyBorder="1" applyAlignment="1">
      <alignment horizontal="center"/>
    </xf>
    <xf numFmtId="2" fontId="0" fillId="0" borderId="0" xfId="0" applyNumberFormat="1" applyAlignment="1">
      <alignment horizontal="center"/>
    </xf>
    <xf numFmtId="164" fontId="18" fillId="0" borderId="0" xfId="0" applyNumberFormat="1" applyFont="1" applyBorder="1" applyAlignment="1">
      <alignment vertical="center" wrapText="1"/>
    </xf>
    <xf numFmtId="0" fontId="18" fillId="0" borderId="0" xfId="0" applyFont="1" applyBorder="1" applyAlignment="1">
      <alignment vertical="center"/>
    </xf>
    <xf numFmtId="0" fontId="18" fillId="0" borderId="20" xfId="0" applyFont="1" applyBorder="1" applyAlignment="1">
      <alignment vertical="center"/>
    </xf>
    <xf numFmtId="164" fontId="18" fillId="0" borderId="0" xfId="0" applyNumberFormat="1" applyFont="1" applyBorder="1" applyAlignment="1">
      <alignment horizontal="left" vertical="center" wrapText="1"/>
    </xf>
    <xf numFmtId="0" fontId="18" fillId="0" borderId="0" xfId="0" applyFont="1" applyBorder="1" applyAlignment="1">
      <alignment horizontal="left" vertical="center" wrapText="1"/>
    </xf>
    <xf numFmtId="0" fontId="18" fillId="0" borderId="20" xfId="0" applyFont="1" applyBorder="1" applyAlignment="1">
      <alignment horizontal="left" vertical="center" wrapText="1"/>
    </xf>
    <xf numFmtId="0" fontId="0" fillId="0" borderId="0" xfId="0" applyAlignment="1">
      <alignment horizontal="left" wrapText="1"/>
    </xf>
    <xf numFmtId="0" fontId="0" fillId="0" borderId="20" xfId="0" applyBorder="1" applyAlignment="1">
      <alignment horizontal="left" wrapText="1"/>
    </xf>
    <xf numFmtId="0" fontId="7" fillId="0" borderId="0" xfId="0" applyFont="1" applyFill="1" applyAlignment="1" applyProtection="1">
      <alignment vertical="top"/>
      <protection hidden="1"/>
    </xf>
    <xf numFmtId="0" fontId="3" fillId="0" borderId="10" xfId="0" applyFont="1" applyBorder="1" applyAlignment="1">
      <alignment horizontal="center"/>
    </xf>
    <xf numFmtId="0" fontId="0" fillId="0" borderId="10" xfId="0" applyBorder="1" applyAlignment="1">
      <alignment horizontal="center"/>
    </xf>
    <xf numFmtId="0" fontId="9" fillId="0" borderId="0" xfId="0" applyFont="1" applyBorder="1" applyAlignment="1">
      <alignment horizontal="center" vertical="center"/>
    </xf>
    <xf numFmtId="0" fontId="6" fillId="0" borderId="0" xfId="0" applyFont="1" applyBorder="1" applyAlignment="1">
      <alignment horizontal="center" vertical="center"/>
    </xf>
    <xf numFmtId="0" fontId="1" fillId="0" borderId="0" xfId="0" applyFont="1" applyAlignment="1">
      <alignment wrapText="1"/>
    </xf>
    <xf numFmtId="0" fontId="11" fillId="0" borderId="9" xfId="0" applyFont="1" applyBorder="1" applyAlignment="1">
      <alignment horizontal="center" wrapText="1"/>
    </xf>
    <xf numFmtId="0" fontId="11" fillId="0" borderId="11" xfId="0" applyFont="1" applyBorder="1" applyAlignment="1">
      <alignment horizontal="center" wrapText="1"/>
    </xf>
    <xf numFmtId="0" fontId="1" fillId="0" borderId="0" xfId="0" applyFont="1" applyAlignment="1">
      <alignment vertical="top" wrapText="1"/>
    </xf>
    <xf numFmtId="0" fontId="10" fillId="0" borderId="0" xfId="0" applyFont="1" applyAlignment="1">
      <alignment horizontal="center" vertical="center" wrapText="1"/>
    </xf>
    <xf numFmtId="166" fontId="13" fillId="0" borderId="0" xfId="0" applyNumberFormat="1" applyFont="1" applyFill="1" applyAlignment="1">
      <alignment horizontal="left" vertical="center" wrapText="1"/>
    </xf>
    <xf numFmtId="0" fontId="0" fillId="0" borderId="7" xfId="0" applyBorder="1"/>
    <xf numFmtId="0" fontId="0" fillId="0" borderId="12" xfId="0" applyBorder="1"/>
    <xf numFmtId="0" fontId="1" fillId="0" borderId="7" xfId="0" applyFont="1" applyBorder="1" applyAlignment="1" applyProtection="1">
      <alignment horizontal="center" vertical="center"/>
    </xf>
    <xf numFmtId="0" fontId="0" fillId="0" borderId="12" xfId="0" applyBorder="1" applyAlignment="1" applyProtection="1">
      <alignment horizontal="center" vertical="center"/>
    </xf>
    <xf numFmtId="0" fontId="18" fillId="0" borderId="0" xfId="0" applyFont="1" applyAlignment="1">
      <alignment wrapText="1"/>
    </xf>
  </cellXfs>
  <cellStyles count="2">
    <cellStyle name="Hyperlink" xfId="1" builtinId="8"/>
    <cellStyle name="Normal" xfId="0" builtinId="0"/>
  </cellStyles>
  <dxfs count="34">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rgb="FF99FFCC"/>
        </patternFill>
      </fill>
    </dxf>
    <dxf>
      <fill>
        <patternFill>
          <bgColor rgb="FFFFFF00"/>
        </patternFill>
      </fill>
    </dxf>
  </dxfs>
  <tableStyles count="0" defaultTableStyle="TableStyleMedium9" defaultPivotStyle="PivotStyleLight16"/>
  <colors>
    <mruColors>
      <color rgb="FFCCFFCC"/>
      <color rgb="FF99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Chris.Scheetz@nerc.ne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dimension ref="A1:I15"/>
  <sheetViews>
    <sheetView tabSelected="1" workbookViewId="0">
      <selection activeCell="B16" sqref="B16"/>
    </sheetView>
  </sheetViews>
  <sheetFormatPr defaultRowHeight="12.75"/>
  <cols>
    <col min="1" max="1" width="17.28515625" bestFit="1" customWidth="1"/>
    <col min="2" max="2" width="131" customWidth="1"/>
  </cols>
  <sheetData>
    <row r="1" spans="1:9" ht="18.75" thickTop="1">
      <c r="A1" s="157" t="s">
        <v>205</v>
      </c>
      <c r="B1" s="158" t="s">
        <v>10</v>
      </c>
      <c r="C1" s="158"/>
      <c r="D1" s="158"/>
      <c r="E1" s="83"/>
      <c r="F1" s="83"/>
      <c r="G1" s="83"/>
      <c r="H1" s="83"/>
      <c r="I1" s="85"/>
    </row>
    <row r="2" spans="1:9">
      <c r="A2" s="159"/>
      <c r="B2" s="160" t="s">
        <v>10</v>
      </c>
      <c r="C2" s="160"/>
      <c r="D2" s="160"/>
      <c r="E2" s="10"/>
      <c r="F2" s="10"/>
      <c r="G2" s="10"/>
      <c r="H2" s="10"/>
      <c r="I2" s="116"/>
    </row>
    <row r="3" spans="1:9" ht="15.75">
      <c r="A3" s="161" t="s">
        <v>206</v>
      </c>
      <c r="B3" s="182" t="s">
        <v>227</v>
      </c>
      <c r="C3" s="183"/>
      <c r="D3" s="183"/>
      <c r="E3" s="183"/>
      <c r="F3" s="183"/>
      <c r="G3" s="183"/>
      <c r="H3" s="183"/>
      <c r="I3" s="184"/>
    </row>
    <row r="4" spans="1:9">
      <c r="A4" s="159"/>
      <c r="B4" s="160"/>
      <c r="C4" s="160"/>
      <c r="D4" s="160"/>
      <c r="E4" s="10"/>
      <c r="F4" s="10"/>
      <c r="G4" s="10"/>
      <c r="H4" s="10"/>
      <c r="I4" s="116"/>
    </row>
    <row r="5" spans="1:9" ht="15.75">
      <c r="A5" s="161" t="s">
        <v>208</v>
      </c>
      <c r="B5" s="182" t="s">
        <v>231</v>
      </c>
      <c r="C5" s="183"/>
      <c r="D5" s="183"/>
      <c r="E5" s="183"/>
      <c r="F5" s="183"/>
      <c r="G5" s="183"/>
      <c r="H5" s="183"/>
      <c r="I5" s="184"/>
    </row>
    <row r="6" spans="1:9">
      <c r="A6" s="159"/>
      <c r="B6" s="160"/>
      <c r="C6" s="160"/>
      <c r="D6" s="160"/>
      <c r="E6" s="10"/>
      <c r="F6" s="10"/>
      <c r="G6" s="10"/>
      <c r="H6" s="10"/>
      <c r="I6" s="116"/>
    </row>
    <row r="7" spans="1:9" ht="15.75">
      <c r="A7" s="161" t="s">
        <v>210</v>
      </c>
      <c r="B7" s="182" t="s">
        <v>232</v>
      </c>
      <c r="C7" s="183"/>
      <c r="D7" s="183"/>
      <c r="E7" s="183"/>
      <c r="F7" s="183"/>
      <c r="G7" s="183"/>
      <c r="H7" s="183"/>
      <c r="I7" s="184"/>
    </row>
    <row r="8" spans="1:9">
      <c r="A8" s="159"/>
      <c r="B8" s="160"/>
      <c r="C8" s="160"/>
      <c r="D8" s="160"/>
      <c r="E8" s="10"/>
      <c r="F8" s="10"/>
      <c r="G8" s="10"/>
      <c r="H8" s="10"/>
      <c r="I8" s="116"/>
    </row>
    <row r="9" spans="1:9" ht="15.75">
      <c r="A9" s="161" t="s">
        <v>212</v>
      </c>
      <c r="B9" s="185" t="s">
        <v>230</v>
      </c>
      <c r="C9" s="186"/>
      <c r="D9" s="186"/>
      <c r="E9" s="186"/>
      <c r="F9" s="186"/>
      <c r="G9" s="186"/>
      <c r="H9" s="186"/>
      <c r="I9" s="187"/>
    </row>
    <row r="10" spans="1:9" ht="19.5" customHeight="1">
      <c r="A10" s="159"/>
      <c r="B10" s="188"/>
      <c r="C10" s="188"/>
      <c r="D10" s="188"/>
      <c r="E10" s="188"/>
      <c r="F10" s="188"/>
      <c r="G10" s="188"/>
      <c r="H10" s="188"/>
      <c r="I10" s="189"/>
    </row>
    <row r="11" spans="1:9" ht="23.25" customHeight="1">
      <c r="A11" s="161" t="s">
        <v>228</v>
      </c>
      <c r="B11" s="182" t="s">
        <v>229</v>
      </c>
      <c r="C11" s="183"/>
      <c r="D11" s="183"/>
      <c r="E11" s="183"/>
      <c r="F11" s="183"/>
      <c r="G11" s="183"/>
      <c r="H11" s="183"/>
      <c r="I11" s="184"/>
    </row>
    <row r="12" spans="1:9">
      <c r="A12" s="159"/>
      <c r="B12" s="160"/>
      <c r="C12" s="160"/>
      <c r="D12" s="160"/>
      <c r="E12" s="10"/>
      <c r="F12" s="10"/>
      <c r="G12" s="10"/>
      <c r="H12" s="10"/>
      <c r="I12" s="116"/>
    </row>
    <row r="13" spans="1:9" ht="30">
      <c r="A13" s="161" t="s">
        <v>235</v>
      </c>
      <c r="B13" s="205" t="s">
        <v>236</v>
      </c>
      <c r="C13" s="160"/>
      <c r="D13" s="160"/>
      <c r="E13" s="10"/>
      <c r="F13" s="10"/>
      <c r="G13" s="10"/>
      <c r="H13" s="10"/>
      <c r="I13" s="116"/>
    </row>
    <row r="14" spans="1:9" ht="13.5" thickBot="1">
      <c r="A14" s="162"/>
      <c r="B14" s="163"/>
      <c r="C14" s="163"/>
      <c r="D14" s="163"/>
      <c r="E14" s="164"/>
      <c r="F14" s="164"/>
      <c r="G14" s="164"/>
      <c r="H14" s="164"/>
      <c r="I14" s="119"/>
    </row>
    <row r="15" spans="1:9" ht="13.5" thickTop="1"/>
  </sheetData>
  <mergeCells count="5">
    <mergeCell ref="B3:I3"/>
    <mergeCell ref="B5:I5"/>
    <mergeCell ref="B7:I7"/>
    <mergeCell ref="B11:I11"/>
    <mergeCell ref="B9:I1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1:V61"/>
  <sheetViews>
    <sheetView zoomScale="91" zoomScaleNormal="91" workbookViewId="0">
      <selection sqref="A1:XFD1048576"/>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2.85546875" bestFit="1" customWidth="1"/>
  </cols>
  <sheetData>
    <row r="1" spans="1:22" ht="64.5" customHeight="1" thickBot="1">
      <c r="B1" s="30" t="str">
        <f>'Data Entry'!$B$1</f>
        <v>Balancing Authority</v>
      </c>
      <c r="C1" s="30" t="str">
        <f>'Data Entry'!$C$1</f>
        <v>MyBA</v>
      </c>
      <c r="D1" s="196" t="s">
        <v>69</v>
      </c>
      <c r="E1" s="197"/>
      <c r="G1" s="196" t="s">
        <v>62</v>
      </c>
      <c r="H1" s="197"/>
      <c r="J1" s="196" t="s">
        <v>63</v>
      </c>
      <c r="K1" s="197"/>
      <c r="M1" s="196" t="s">
        <v>70</v>
      </c>
      <c r="N1" s="197"/>
      <c r="P1" s="110" t="s">
        <v>64</v>
      </c>
      <c r="Q1" s="111"/>
      <c r="S1" s="196" t="s">
        <v>65</v>
      </c>
      <c r="T1" s="197"/>
      <c r="V1" s="67" t="s">
        <v>108</v>
      </c>
    </row>
    <row r="2" spans="1:22">
      <c r="A2" s="1" t="s">
        <v>180</v>
      </c>
      <c r="B2" s="54" t="str">
        <f>'Data Entry'!$B$2</f>
        <v>Date/Time</v>
      </c>
      <c r="C2" s="55"/>
      <c r="D2" s="41" t="s">
        <v>174</v>
      </c>
      <c r="E2" s="41" t="s">
        <v>125</v>
      </c>
      <c r="F2" s="201"/>
      <c r="G2" s="41" t="s">
        <v>174</v>
      </c>
      <c r="H2" s="41" t="s">
        <v>125</v>
      </c>
      <c r="I2" s="201"/>
      <c r="J2" s="41" t="s">
        <v>174</v>
      </c>
      <c r="K2" s="41" t="s">
        <v>125</v>
      </c>
      <c r="L2" s="201"/>
      <c r="M2" s="41" t="s">
        <v>174</v>
      </c>
      <c r="N2" s="41" t="s">
        <v>125</v>
      </c>
      <c r="O2" s="201"/>
      <c r="P2" s="41" t="s">
        <v>174</v>
      </c>
      <c r="Q2" s="41" t="s">
        <v>125</v>
      </c>
      <c r="R2" s="201"/>
      <c r="S2" s="41" t="s">
        <v>174</v>
      </c>
      <c r="T2" s="41" t="s">
        <v>125</v>
      </c>
      <c r="U2" s="201"/>
      <c r="V2" s="203" t="s">
        <v>195</v>
      </c>
    </row>
    <row r="3" spans="1:22" ht="13.5" thickBot="1">
      <c r="A3" s="1" t="s">
        <v>181</v>
      </c>
      <c r="B3" s="52" t="str">
        <f>'Data Entry'!$B$3</f>
        <v>(Central Prevailing)</v>
      </c>
      <c r="C3" s="53" t="str">
        <f>'Data Entry'!$C$3</f>
        <v>DelFreq</v>
      </c>
      <c r="D3" s="40" t="s">
        <v>42</v>
      </c>
      <c r="E3" s="40" t="s">
        <v>42</v>
      </c>
      <c r="F3" s="202"/>
      <c r="G3" s="40" t="s">
        <v>42</v>
      </c>
      <c r="H3" s="40" t="s">
        <v>42</v>
      </c>
      <c r="I3" s="202"/>
      <c r="J3" s="40" t="s">
        <v>42</v>
      </c>
      <c r="K3" s="40" t="s">
        <v>42</v>
      </c>
      <c r="L3" s="202"/>
      <c r="M3" s="40" t="s">
        <v>42</v>
      </c>
      <c r="N3" s="40" t="s">
        <v>42</v>
      </c>
      <c r="O3" s="202"/>
      <c r="P3" s="40" t="s">
        <v>42</v>
      </c>
      <c r="Q3" s="40" t="s">
        <v>42</v>
      </c>
      <c r="R3" s="202"/>
      <c r="S3" s="40" t="s">
        <v>42</v>
      </c>
      <c r="T3" s="40" t="s">
        <v>42</v>
      </c>
      <c r="U3" s="202"/>
      <c r="V3" s="204"/>
    </row>
    <row r="4" spans="1:22">
      <c r="A4" s="1">
        <v>1</v>
      </c>
      <c r="B4" s="51">
        <f ca="1">IF(CELL("type",'Data Entry'!$B4) = "v",'Data Entry'!$B4,"")</f>
        <v>40515.727777777778</v>
      </c>
      <c r="C4" s="2">
        <f ca="1">IF(CELL("type",'Data Entry'!$C4)="v",'Data Entry'!$C4,"")</f>
        <v>-4.3999999999999997E-2</v>
      </c>
      <c r="D4" s="57">
        <f>'BA Form 2 Event Data'!Y7</f>
        <v>0</v>
      </c>
      <c r="E4" s="57">
        <f>'BA Form 2 Event Data'!BZ7</f>
        <v>0</v>
      </c>
      <c r="G4" s="57">
        <f>'BA Form 2 Event Data'!Z7</f>
        <v>0</v>
      </c>
      <c r="H4" s="57">
        <f>'BA Form 2 Event Data'!CA7</f>
        <v>0</v>
      </c>
      <c r="J4" s="57">
        <f>'BA Form 2 Event Data'!AA7</f>
        <v>0</v>
      </c>
      <c r="K4" s="57">
        <f>'BA Form 2 Event Data'!CB7</f>
        <v>0</v>
      </c>
      <c r="M4" s="57">
        <f>'BA Form 2 Event Data'!AB7</f>
        <v>0</v>
      </c>
      <c r="N4" s="57">
        <f>'BA Form 2 Event Data'!CC7</f>
        <v>0</v>
      </c>
      <c r="P4" s="57">
        <f>'BA Form 2 Event Data'!AC7</f>
        <v>0</v>
      </c>
      <c r="Q4" s="57">
        <f>'BA Form 2 Event Data'!CD7</f>
        <v>0</v>
      </c>
      <c r="S4" s="57">
        <f>'BA Form 2 Event Data'!AD7</f>
        <v>0</v>
      </c>
      <c r="T4" s="57">
        <f>'BA Form 2 Event Data'!CE7</f>
        <v>0</v>
      </c>
      <c r="V4" s="57">
        <f ca="1">IF(CELL("type",'Data Entry'!$E4) = "v",((E4+H4+K4+N4+Q4+T4)-(D4+G4+J4+M4+P4+S4)),"")</f>
        <v>0</v>
      </c>
    </row>
    <row r="5" spans="1:22">
      <c r="A5" s="1">
        <v>2</v>
      </c>
      <c r="B5" s="19">
        <f ca="1">IF(CELL("type",'Data Entry'!$B5) = "v",'Data Entry'!$B5,"")</f>
        <v>40531.993055555555</v>
      </c>
      <c r="C5" s="2">
        <f ca="1">IF(CELL("type",'Data Entry'!$C5)="v",'Data Entry'!$C5,"")</f>
        <v>-3.6999999999999998E-2</v>
      </c>
      <c r="D5" s="57">
        <f>'BA Form 2 Event Data'!Y8</f>
        <v>0</v>
      </c>
      <c r="E5" s="57">
        <f>'BA Form 2 Event Data'!BZ8</f>
        <v>0</v>
      </c>
      <c r="G5" s="57">
        <f>'BA Form 2 Event Data'!Z8</f>
        <v>0</v>
      </c>
      <c r="H5" s="57">
        <f>'BA Form 2 Event Data'!CA8</f>
        <v>0</v>
      </c>
      <c r="J5" s="57">
        <f>'BA Form 2 Event Data'!AA8</f>
        <v>0</v>
      </c>
      <c r="K5" s="57">
        <f>'BA Form 2 Event Data'!CB8</f>
        <v>0</v>
      </c>
      <c r="M5" s="57">
        <f>'BA Form 2 Event Data'!AB8</f>
        <v>0</v>
      </c>
      <c r="N5" s="57">
        <f>'BA Form 2 Event Data'!CC8</f>
        <v>0</v>
      </c>
      <c r="P5" s="57">
        <f>'BA Form 2 Event Data'!AC8</f>
        <v>0</v>
      </c>
      <c r="Q5" s="57">
        <f>'BA Form 2 Event Data'!CD8</f>
        <v>0</v>
      </c>
      <c r="S5" s="57">
        <f>'BA Form 2 Event Data'!AD8</f>
        <v>0</v>
      </c>
      <c r="T5" s="57">
        <f>'BA Form 2 Event Data'!CE8</f>
        <v>0</v>
      </c>
      <c r="V5" s="57">
        <f ca="1">IF(CELL("type",'Data Entry'!$E5) = "v",((E5+H5+K5+N5+Q5+T5)-(D5+G5+J5+M5+P5+S5)),"")</f>
        <v>0</v>
      </c>
    </row>
    <row r="6" spans="1:22">
      <c r="A6" s="1">
        <v>3</v>
      </c>
      <c r="B6" s="20">
        <f ca="1">IF(CELL("type",'Data Entry'!$B6) = "v",'Data Entry'!$B6,"")</f>
        <v>40564.316666666666</v>
      </c>
      <c r="C6" s="25">
        <f ca="1">IF(CELL("type",'Data Entry'!$C6)="v",'Data Entry'!$C6,"")</f>
        <v>-4.2999999999999997E-2</v>
      </c>
      <c r="D6" s="68">
        <f>'BA Form 2 Event Data'!Y9</f>
        <v>0</v>
      </c>
      <c r="E6" s="68">
        <f>'BA Form 2 Event Data'!BZ9</f>
        <v>0</v>
      </c>
      <c r="G6" s="68">
        <f>'BA Form 2 Event Data'!Z9</f>
        <v>0</v>
      </c>
      <c r="H6" s="68">
        <f>'BA Form 2 Event Data'!CA9</f>
        <v>0</v>
      </c>
      <c r="J6" s="68">
        <f>'BA Form 2 Event Data'!AA9</f>
        <v>0</v>
      </c>
      <c r="K6" s="68">
        <f>'BA Form 2 Event Data'!CB9</f>
        <v>0</v>
      </c>
      <c r="M6" s="68">
        <f>'BA Form 2 Event Data'!AB9</f>
        <v>0</v>
      </c>
      <c r="N6" s="68">
        <f>'BA Form 2 Event Data'!CC9</f>
        <v>0</v>
      </c>
      <c r="P6" s="68">
        <f>'BA Form 2 Event Data'!AC9</f>
        <v>0</v>
      </c>
      <c r="Q6" s="68">
        <f>'BA Form 2 Event Data'!CD9</f>
        <v>0</v>
      </c>
      <c r="S6" s="68">
        <f>'BA Form 2 Event Data'!AD9</f>
        <v>0</v>
      </c>
      <c r="T6" s="68">
        <f>'BA Form 2 Event Data'!CE9</f>
        <v>0</v>
      </c>
      <c r="V6" s="68">
        <f ca="1">IF(CELL("type",'Data Entry'!$E6) = "v",((E6+H6+K6+N6+Q6+T6)-(D6+G6+J6+M6+P6+S6)),"")</f>
        <v>0</v>
      </c>
    </row>
    <row r="7" spans="1:22">
      <c r="A7" s="1">
        <v>4</v>
      </c>
      <c r="B7" s="20">
        <f ca="1">IF(CELL("type",'Data Entry'!$B7) = "v",'Data Entry'!$B7,"")</f>
        <v>40590.45416666667</v>
      </c>
      <c r="C7" s="25">
        <f ca="1">IF(CELL("type",'Data Entry'!$C7)="v",'Data Entry'!$C7,"")</f>
        <v>-4.2000000000000003E-2</v>
      </c>
      <c r="D7" s="68">
        <f>'BA Form 2 Event Data'!Y10</f>
        <v>0</v>
      </c>
      <c r="E7" s="68">
        <f>'BA Form 2 Event Data'!BZ10</f>
        <v>0</v>
      </c>
      <c r="G7" s="68">
        <f>'BA Form 2 Event Data'!Z10</f>
        <v>0</v>
      </c>
      <c r="H7" s="68">
        <f>'BA Form 2 Event Data'!CA10</f>
        <v>0</v>
      </c>
      <c r="J7" s="68">
        <f>'BA Form 2 Event Data'!AA10</f>
        <v>0</v>
      </c>
      <c r="K7" s="68">
        <f>'BA Form 2 Event Data'!CB10</f>
        <v>0</v>
      </c>
      <c r="M7" s="68">
        <f>'BA Form 2 Event Data'!AB10</f>
        <v>0</v>
      </c>
      <c r="N7" s="68">
        <f>'BA Form 2 Event Data'!CC10</f>
        <v>0</v>
      </c>
      <c r="P7" s="68">
        <f>'BA Form 2 Event Data'!AC10</f>
        <v>0</v>
      </c>
      <c r="Q7" s="68">
        <f>'BA Form 2 Event Data'!CD10</f>
        <v>0</v>
      </c>
      <c r="S7" s="68">
        <f>'BA Form 2 Event Data'!AD10</f>
        <v>0</v>
      </c>
      <c r="T7" s="68">
        <f>'BA Form 2 Event Data'!CE10</f>
        <v>0</v>
      </c>
      <c r="V7" s="68">
        <f ca="1">IF(CELL("type",'Data Entry'!$E7) = "v",((E7+H7+K7+N7+Q7+T7)-(D7+G7+J7+M7+P7+S7)),"")</f>
        <v>0</v>
      </c>
    </row>
    <row r="8" spans="1:22">
      <c r="A8" s="1">
        <v>5</v>
      </c>
      <c r="B8" s="19">
        <f ca="1">IF(CELL("type",'Data Entry'!$B8) = "v",'Data Entry'!$B8,"")</f>
        <v>40653.268750000003</v>
      </c>
      <c r="C8" s="2">
        <f ca="1">IF(CELL("type",'Data Entry'!$C8)="v",'Data Entry'!$C8,"")</f>
        <v>-6.5000000000000002E-2</v>
      </c>
      <c r="D8" s="57">
        <f>'BA Form 2 Event Data'!Y11</f>
        <v>0</v>
      </c>
      <c r="E8" s="57">
        <f>'BA Form 2 Event Data'!BZ11</f>
        <v>0</v>
      </c>
      <c r="G8" s="57">
        <f>'BA Form 2 Event Data'!Z11</f>
        <v>0</v>
      </c>
      <c r="H8" s="57">
        <f>'BA Form 2 Event Data'!CA11</f>
        <v>0</v>
      </c>
      <c r="J8" s="57">
        <f>'BA Form 2 Event Data'!AA11</f>
        <v>0</v>
      </c>
      <c r="K8" s="57">
        <f>'BA Form 2 Event Data'!CB11</f>
        <v>0</v>
      </c>
      <c r="M8" s="57">
        <f>'BA Form 2 Event Data'!AB11</f>
        <v>0</v>
      </c>
      <c r="N8" s="57">
        <f>'BA Form 2 Event Data'!CC11</f>
        <v>0</v>
      </c>
      <c r="P8" s="57">
        <f>'BA Form 2 Event Data'!AC11</f>
        <v>0</v>
      </c>
      <c r="Q8" s="57">
        <f>'BA Form 2 Event Data'!CD11</f>
        <v>0</v>
      </c>
      <c r="S8" s="57">
        <f>'BA Form 2 Event Data'!AD11</f>
        <v>0</v>
      </c>
      <c r="T8" s="57">
        <f>'BA Form 2 Event Data'!CE11</f>
        <v>0</v>
      </c>
      <c r="V8" s="57">
        <f ca="1">IF(CELL("type",'Data Entry'!$E8) = "v",((E8+H8+K8+N8+Q8+T8)-(D8+G8+J8+M8+P8+S8)),"")</f>
        <v>0</v>
      </c>
    </row>
    <row r="9" spans="1:22">
      <c r="A9" s="1">
        <v>6</v>
      </c>
      <c r="B9" s="19">
        <f ca="1">IF(CELL("type",'Data Entry'!$B9) = "v",'Data Entry'!$B9,"")</f>
        <v>40653.69027777778</v>
      </c>
      <c r="C9" s="2">
        <f ca="1">IF(CELL("type",'Data Entry'!$C9)="v",'Data Entry'!$C9,"")</f>
        <v>-4.5999999999999999E-2</v>
      </c>
      <c r="D9" s="57">
        <f>'BA Form 2 Event Data'!Y12</f>
        <v>0</v>
      </c>
      <c r="E9" s="57">
        <f>'BA Form 2 Event Data'!BZ12</f>
        <v>0</v>
      </c>
      <c r="G9" s="57">
        <f>'BA Form 2 Event Data'!Z12</f>
        <v>0</v>
      </c>
      <c r="H9" s="57">
        <f>'BA Form 2 Event Data'!CA12</f>
        <v>0</v>
      </c>
      <c r="J9" s="57">
        <f>'BA Form 2 Event Data'!AA12</f>
        <v>0</v>
      </c>
      <c r="K9" s="57">
        <f>'BA Form 2 Event Data'!CB12</f>
        <v>0</v>
      </c>
      <c r="M9" s="57">
        <f>'BA Form 2 Event Data'!AB12</f>
        <v>0</v>
      </c>
      <c r="N9" s="57">
        <f>'BA Form 2 Event Data'!CC12</f>
        <v>0</v>
      </c>
      <c r="P9" s="57">
        <f>'BA Form 2 Event Data'!AC12</f>
        <v>0</v>
      </c>
      <c r="Q9" s="57">
        <f>'BA Form 2 Event Data'!CD12</f>
        <v>0</v>
      </c>
      <c r="S9" s="57">
        <f>'BA Form 2 Event Data'!AD12</f>
        <v>0</v>
      </c>
      <c r="T9" s="57">
        <f>'BA Form 2 Event Data'!CE12</f>
        <v>0</v>
      </c>
      <c r="V9" s="57">
        <f ca="1">IF(CELL("type",'Data Entry'!$E9) = "v",((E9+H9+K9+N9+Q9+T9)-(D9+G9+J9+M9+P9+S9)),"")</f>
        <v>0</v>
      </c>
    </row>
    <row r="10" spans="1:22">
      <c r="A10" s="1">
        <v>7</v>
      </c>
      <c r="B10" s="20">
        <f ca="1">IF(CELL("type",'Data Entry'!$B10) = "v",'Data Entry'!$B10,"")</f>
        <v>40655.453472222223</v>
      </c>
      <c r="C10" s="25">
        <f ca="1">IF(CELL("type",'Data Entry'!$C10)="v",'Data Entry'!$C10,"")</f>
        <v>-0.05</v>
      </c>
      <c r="D10" s="68">
        <f>'BA Form 2 Event Data'!Y13</f>
        <v>0</v>
      </c>
      <c r="E10" s="68">
        <f>'BA Form 2 Event Data'!BZ13</f>
        <v>0</v>
      </c>
      <c r="G10" s="68">
        <f>'BA Form 2 Event Data'!Z13</f>
        <v>0</v>
      </c>
      <c r="H10" s="68">
        <f>'BA Form 2 Event Data'!CA13</f>
        <v>0</v>
      </c>
      <c r="J10" s="68">
        <f>'BA Form 2 Event Data'!AA13</f>
        <v>0</v>
      </c>
      <c r="K10" s="68">
        <f>'BA Form 2 Event Data'!CB13</f>
        <v>0</v>
      </c>
      <c r="M10" s="68">
        <f>'BA Form 2 Event Data'!AB13</f>
        <v>0</v>
      </c>
      <c r="N10" s="68">
        <f>'BA Form 2 Event Data'!CC13</f>
        <v>0</v>
      </c>
      <c r="P10" s="68">
        <f>'BA Form 2 Event Data'!AC13</f>
        <v>0</v>
      </c>
      <c r="Q10" s="68">
        <f>'BA Form 2 Event Data'!CD13</f>
        <v>0</v>
      </c>
      <c r="S10" s="68">
        <f>'BA Form 2 Event Data'!AD13</f>
        <v>0</v>
      </c>
      <c r="T10" s="68">
        <f>'BA Form 2 Event Data'!CE13</f>
        <v>0</v>
      </c>
      <c r="V10" s="68">
        <f ca="1">IF(CELL("type",'Data Entry'!$E10) = "v",((E10+H10+K10+N10+Q10+T10)-(D10+G10+J10+M10+P10+S10)),"")</f>
        <v>0</v>
      </c>
    </row>
    <row r="11" spans="1:22">
      <c r="A11" s="1">
        <v>8</v>
      </c>
      <c r="B11" s="20">
        <f ca="1">IF(CELL("type",'Data Entry'!$B11) = "v",'Data Entry'!$B11,"")</f>
        <v>40659.847222222219</v>
      </c>
      <c r="C11" s="25">
        <f ca="1">IF(CELL("type",'Data Entry'!$C11)="v",'Data Entry'!$C11,"")</f>
        <v>-5.8999999999999997E-2</v>
      </c>
      <c r="D11" s="68">
        <f>'BA Form 2 Event Data'!Y14</f>
        <v>0</v>
      </c>
      <c r="E11" s="68">
        <f>'BA Form 2 Event Data'!BZ14</f>
        <v>0</v>
      </c>
      <c r="G11" s="68">
        <f>'BA Form 2 Event Data'!Z14</f>
        <v>0</v>
      </c>
      <c r="H11" s="68">
        <f>'BA Form 2 Event Data'!CA14</f>
        <v>0</v>
      </c>
      <c r="J11" s="68">
        <f>'BA Form 2 Event Data'!AA14</f>
        <v>0</v>
      </c>
      <c r="K11" s="68">
        <f>'BA Form 2 Event Data'!CB14</f>
        <v>0</v>
      </c>
      <c r="M11" s="68">
        <f>'BA Form 2 Event Data'!AB14</f>
        <v>0</v>
      </c>
      <c r="N11" s="68">
        <f>'BA Form 2 Event Data'!CC14</f>
        <v>0</v>
      </c>
      <c r="P11" s="68">
        <f>'BA Form 2 Event Data'!AC14</f>
        <v>0</v>
      </c>
      <c r="Q11" s="68">
        <f>'BA Form 2 Event Data'!CD14</f>
        <v>0</v>
      </c>
      <c r="S11" s="68">
        <f>'BA Form 2 Event Data'!AD14</f>
        <v>0</v>
      </c>
      <c r="T11" s="68">
        <f>'BA Form 2 Event Data'!CE14</f>
        <v>0</v>
      </c>
      <c r="V11" s="68">
        <f ca="1">IF(CELL("type",'Data Entry'!$E11) = "v",((E11+H11+K11+N11+Q11+T11)-(D11+G11+J11+M11+P11+S11)),"")</f>
        <v>0</v>
      </c>
    </row>
    <row r="12" spans="1:22">
      <c r="A12" s="1">
        <v>9</v>
      </c>
      <c r="B12" s="19">
        <f ca="1">IF(CELL("type",'Data Entry'!$B12) = "v",'Data Entry'!$B12,"")</f>
        <v>40660.691666666666</v>
      </c>
      <c r="C12" s="2">
        <f ca="1">IF(CELL("type",'Data Entry'!$C12)="v",'Data Entry'!$C12,"")</f>
        <v>-8.2000000000000003E-2</v>
      </c>
      <c r="D12" s="57">
        <f>'BA Form 2 Event Data'!Y15</f>
        <v>0</v>
      </c>
      <c r="E12" s="57">
        <f>'BA Form 2 Event Data'!BZ15</f>
        <v>0</v>
      </c>
      <c r="G12" s="57">
        <f>'BA Form 2 Event Data'!Z15</f>
        <v>0</v>
      </c>
      <c r="H12" s="57">
        <f>'BA Form 2 Event Data'!CA15</f>
        <v>0</v>
      </c>
      <c r="J12" s="57">
        <f>'BA Form 2 Event Data'!AA15</f>
        <v>0</v>
      </c>
      <c r="K12" s="57">
        <f>'BA Form 2 Event Data'!CB15</f>
        <v>0</v>
      </c>
      <c r="M12" s="57">
        <f>'BA Form 2 Event Data'!AB15</f>
        <v>0</v>
      </c>
      <c r="N12" s="57">
        <f>'BA Form 2 Event Data'!CC15</f>
        <v>0</v>
      </c>
      <c r="P12" s="57">
        <f>'BA Form 2 Event Data'!AC15</f>
        <v>0</v>
      </c>
      <c r="Q12" s="57">
        <f>'BA Form 2 Event Data'!CD15</f>
        <v>0</v>
      </c>
      <c r="S12" s="57">
        <f>'BA Form 2 Event Data'!AD15</f>
        <v>0</v>
      </c>
      <c r="T12" s="57">
        <f>'BA Form 2 Event Data'!CE15</f>
        <v>0</v>
      </c>
      <c r="V12" s="57">
        <f ca="1">IF(CELL("type",'Data Entry'!$E12) = "v",((E12+H12+K12+N12+Q12+T12)-(D12+G12+J12+M12+P12+S12)),"")</f>
        <v>0</v>
      </c>
    </row>
    <row r="13" spans="1:22">
      <c r="A13" s="1">
        <v>10</v>
      </c>
      <c r="B13" s="19">
        <f ca="1">IF(CELL("type",'Data Entry'!$B13) = "v",'Data Entry'!$B13,"")</f>
        <v>40675.609583333331</v>
      </c>
      <c r="C13" s="2">
        <f ca="1">IF(CELL("type",'Data Entry'!$C13)="v",'Data Entry'!$C13,"")</f>
        <v>-5.0999999999999997E-2</v>
      </c>
      <c r="D13" s="57">
        <f>'BA Form 2 Event Data'!Y16</f>
        <v>0</v>
      </c>
      <c r="E13" s="57">
        <f>'BA Form 2 Event Data'!BZ16</f>
        <v>0</v>
      </c>
      <c r="G13" s="57">
        <f>'BA Form 2 Event Data'!Z16</f>
        <v>0</v>
      </c>
      <c r="H13" s="57">
        <f>'BA Form 2 Event Data'!CA16</f>
        <v>0</v>
      </c>
      <c r="J13" s="57">
        <f>'BA Form 2 Event Data'!AA16</f>
        <v>0</v>
      </c>
      <c r="K13" s="57">
        <f>'BA Form 2 Event Data'!CB16</f>
        <v>0</v>
      </c>
      <c r="M13" s="57">
        <f>'BA Form 2 Event Data'!AB16</f>
        <v>0</v>
      </c>
      <c r="N13" s="57">
        <f>'BA Form 2 Event Data'!CC16</f>
        <v>0</v>
      </c>
      <c r="P13" s="57">
        <f>'BA Form 2 Event Data'!AC16</f>
        <v>0</v>
      </c>
      <c r="Q13" s="57">
        <f>'BA Form 2 Event Data'!CD16</f>
        <v>0</v>
      </c>
      <c r="S13" s="57">
        <f>'BA Form 2 Event Data'!AD16</f>
        <v>0</v>
      </c>
      <c r="T13" s="57">
        <f>'BA Form 2 Event Data'!CE16</f>
        <v>0</v>
      </c>
      <c r="V13" s="57">
        <f ca="1">IF(CELL("type",'Data Entry'!$E13) = "v",((E13+H13+K13+N13+Q13+T13)-(D13+G13+J13+M13+P13+S13)),"")</f>
        <v>0</v>
      </c>
    </row>
    <row r="14" spans="1:22">
      <c r="A14" s="1">
        <v>11</v>
      </c>
      <c r="B14" s="20" t="str">
        <f ca="1">IF(CELL("type",'Data Entry'!$B14) = "v",'Data Entry'!$B14,"")</f>
        <v/>
      </c>
      <c r="C14" s="25" t="str">
        <f ca="1">IF(CELL("type",'Data Entry'!$C14)="v",'Data Entry'!$C14,"")</f>
        <v/>
      </c>
      <c r="D14" s="68">
        <f>'BA Form 2 Event Data'!Y17</f>
        <v>0</v>
      </c>
      <c r="E14" s="68">
        <f>'BA Form 2 Event Data'!BZ17</f>
        <v>0</v>
      </c>
      <c r="G14" s="68">
        <f>'BA Form 2 Event Data'!Z17</f>
        <v>0</v>
      </c>
      <c r="H14" s="68">
        <f>'BA Form 2 Event Data'!CA17</f>
        <v>0</v>
      </c>
      <c r="J14" s="68">
        <f>'BA Form 2 Event Data'!AA17</f>
        <v>0</v>
      </c>
      <c r="K14" s="68">
        <f>'BA Form 2 Event Data'!CB17</f>
        <v>0</v>
      </c>
      <c r="M14" s="68">
        <f>'BA Form 2 Event Data'!AB17</f>
        <v>0</v>
      </c>
      <c r="N14" s="68">
        <f>'BA Form 2 Event Data'!CC17</f>
        <v>0</v>
      </c>
      <c r="P14" s="68">
        <f>'BA Form 2 Event Data'!AC17</f>
        <v>0</v>
      </c>
      <c r="Q14" s="68">
        <f>'BA Form 2 Event Data'!CD17</f>
        <v>0</v>
      </c>
      <c r="S14" s="68">
        <f>'BA Form 2 Event Data'!AD17</f>
        <v>0</v>
      </c>
      <c r="T14" s="68">
        <f>'BA Form 2 Event Data'!CE17</f>
        <v>0</v>
      </c>
      <c r="V14" s="68">
        <f ca="1">IF(CELL("type",'Data Entry'!$E14) = "v",((E14+H14+K14+N14+Q14+T14)-(D14+G14+J14+M14+P14+S14)),"")</f>
        <v>0</v>
      </c>
    </row>
    <row r="15" spans="1:22">
      <c r="A15" s="1">
        <v>12</v>
      </c>
      <c r="B15" s="21" t="str">
        <f ca="1">IF(CELL("type",'Data Entry'!$B15) = "v",'Data Entry'!$B15,"")</f>
        <v/>
      </c>
      <c r="C15" s="25" t="str">
        <f ca="1">IF(CELL("type",'Data Entry'!$C15)="v",'Data Entry'!$C15,"")</f>
        <v/>
      </c>
      <c r="D15" s="68">
        <f>'BA Form 2 Event Data'!Y18</f>
        <v>0</v>
      </c>
      <c r="E15" s="68">
        <f>'BA Form 2 Event Data'!BZ18</f>
        <v>0</v>
      </c>
      <c r="G15" s="68">
        <f>'BA Form 2 Event Data'!Z18</f>
        <v>0</v>
      </c>
      <c r="H15" s="68">
        <f>'BA Form 2 Event Data'!CA18</f>
        <v>0</v>
      </c>
      <c r="J15" s="68">
        <f>'BA Form 2 Event Data'!AA18</f>
        <v>0</v>
      </c>
      <c r="K15" s="68">
        <f>'BA Form 2 Event Data'!CB18</f>
        <v>0</v>
      </c>
      <c r="M15" s="68">
        <f>'BA Form 2 Event Data'!AB18</f>
        <v>0</v>
      </c>
      <c r="N15" s="68">
        <f>'BA Form 2 Event Data'!CC18</f>
        <v>0</v>
      </c>
      <c r="P15" s="68">
        <f>'BA Form 2 Event Data'!AC18</f>
        <v>0</v>
      </c>
      <c r="Q15" s="68">
        <f>'BA Form 2 Event Data'!CD18</f>
        <v>0</v>
      </c>
      <c r="S15" s="68">
        <f>'BA Form 2 Event Data'!AD18</f>
        <v>0</v>
      </c>
      <c r="T15" s="68">
        <f>'BA Form 2 Event Data'!CE18</f>
        <v>0</v>
      </c>
      <c r="V15" s="68">
        <f ca="1">IF(CELL("type",'Data Entry'!$E15) = "v",((E15+H15+K15+N15+Q15+T15)-(D15+G15+J15+M15+P15+S15)),"")</f>
        <v>0</v>
      </c>
    </row>
    <row r="16" spans="1:22">
      <c r="A16" s="1">
        <v>13</v>
      </c>
      <c r="B16" s="19" t="str">
        <f ca="1">IF(CELL("type",'Data Entry'!$B16) = "v",'Data Entry'!$B16,"")</f>
        <v/>
      </c>
      <c r="C16" s="2" t="str">
        <f ca="1">IF(CELL("type",'Data Entry'!$C16)="v",'Data Entry'!$C16,"")</f>
        <v/>
      </c>
      <c r="D16" s="57">
        <f>'BA Form 2 Event Data'!Y19</f>
        <v>0</v>
      </c>
      <c r="E16" s="57">
        <f>'BA Form 2 Event Data'!BZ19</f>
        <v>0</v>
      </c>
      <c r="G16" s="57">
        <f>'BA Form 2 Event Data'!Z19</f>
        <v>0</v>
      </c>
      <c r="H16" s="57">
        <f>'BA Form 2 Event Data'!CA19</f>
        <v>0</v>
      </c>
      <c r="J16" s="57">
        <f>'BA Form 2 Event Data'!AA19</f>
        <v>0</v>
      </c>
      <c r="K16" s="57">
        <f>'BA Form 2 Event Data'!CB19</f>
        <v>0</v>
      </c>
      <c r="M16" s="57">
        <f>'BA Form 2 Event Data'!AB19</f>
        <v>0</v>
      </c>
      <c r="N16" s="57">
        <f>'BA Form 2 Event Data'!CC19</f>
        <v>0</v>
      </c>
      <c r="P16" s="57">
        <f>'BA Form 2 Event Data'!AC19</f>
        <v>0</v>
      </c>
      <c r="Q16" s="57">
        <f>'BA Form 2 Event Data'!CD19</f>
        <v>0</v>
      </c>
      <c r="S16" s="57">
        <f>'BA Form 2 Event Data'!AD19</f>
        <v>0</v>
      </c>
      <c r="T16" s="57">
        <f>'BA Form 2 Event Data'!CE19</f>
        <v>0</v>
      </c>
      <c r="V16" s="57">
        <f ca="1">IF(CELL("type",'Data Entry'!$E16) = "v",((E16+H16+K16+N16+Q16+T16)-(D16+G16+J16+M16+P16+S16)),"")</f>
        <v>0</v>
      </c>
    </row>
    <row r="17" spans="1:22">
      <c r="A17" s="1">
        <v>14</v>
      </c>
      <c r="B17" s="22" t="str">
        <f ca="1">IF(CELL("type",'Data Entry'!$B17) = "v",'Data Entry'!$B17,"")</f>
        <v/>
      </c>
      <c r="C17" s="2" t="str">
        <f ca="1">IF(CELL("type",'Data Entry'!$C17)="v",'Data Entry'!$C17,"")</f>
        <v/>
      </c>
      <c r="D17" s="57">
        <f>'BA Form 2 Event Data'!Y20</f>
        <v>0</v>
      </c>
      <c r="E17" s="57">
        <f>'BA Form 2 Event Data'!BZ20</f>
        <v>0</v>
      </c>
      <c r="G17" s="57">
        <f>'BA Form 2 Event Data'!Z20</f>
        <v>0</v>
      </c>
      <c r="H17" s="57">
        <f>'BA Form 2 Event Data'!CA20</f>
        <v>0</v>
      </c>
      <c r="J17" s="57">
        <f>'BA Form 2 Event Data'!AA20</f>
        <v>0</v>
      </c>
      <c r="K17" s="57">
        <f>'BA Form 2 Event Data'!CB20</f>
        <v>0</v>
      </c>
      <c r="M17" s="57">
        <f>'BA Form 2 Event Data'!AB20</f>
        <v>0</v>
      </c>
      <c r="N17" s="57">
        <f>'BA Form 2 Event Data'!CC20</f>
        <v>0</v>
      </c>
      <c r="P17" s="57">
        <f>'BA Form 2 Event Data'!AC20</f>
        <v>0</v>
      </c>
      <c r="Q17" s="57">
        <f>'BA Form 2 Event Data'!CD20</f>
        <v>0</v>
      </c>
      <c r="S17" s="57">
        <f>'BA Form 2 Event Data'!AD20</f>
        <v>0</v>
      </c>
      <c r="T17" s="57">
        <f>'BA Form 2 Event Data'!CE20</f>
        <v>0</v>
      </c>
      <c r="V17" s="57">
        <f ca="1">IF(CELL("type",'Data Entry'!$E17) = "v",((E17+H17+K17+N17+Q17+T17)-(D17+G17+J17+M17+P17+S17)),"")</f>
        <v>0</v>
      </c>
    </row>
    <row r="18" spans="1:22">
      <c r="A18" s="1">
        <v>15</v>
      </c>
      <c r="B18" s="21" t="str">
        <f ca="1">IF(CELL("type",'Data Entry'!$B18) = "v",'Data Entry'!$B18,"")</f>
        <v/>
      </c>
      <c r="C18" s="25" t="str">
        <f ca="1">IF(CELL("type",'Data Entry'!$C18)="v",'Data Entry'!$C18,"")</f>
        <v/>
      </c>
      <c r="D18" s="68">
        <f>'BA Form 2 Event Data'!Y21</f>
        <v>0</v>
      </c>
      <c r="E18" s="68">
        <f>'BA Form 2 Event Data'!BZ21</f>
        <v>0</v>
      </c>
      <c r="G18" s="68">
        <f>'BA Form 2 Event Data'!Z21</f>
        <v>0</v>
      </c>
      <c r="H18" s="68">
        <f>'BA Form 2 Event Data'!CA21</f>
        <v>0</v>
      </c>
      <c r="J18" s="68">
        <f>'BA Form 2 Event Data'!AA21</f>
        <v>0</v>
      </c>
      <c r="K18" s="68">
        <f>'BA Form 2 Event Data'!CB21</f>
        <v>0</v>
      </c>
      <c r="M18" s="68">
        <f>'BA Form 2 Event Data'!AB21</f>
        <v>0</v>
      </c>
      <c r="N18" s="68">
        <f>'BA Form 2 Event Data'!CC21</f>
        <v>0</v>
      </c>
      <c r="P18" s="68">
        <f>'BA Form 2 Event Data'!AC21</f>
        <v>0</v>
      </c>
      <c r="Q18" s="68">
        <f>'BA Form 2 Event Data'!CD21</f>
        <v>0</v>
      </c>
      <c r="S18" s="68">
        <f>'BA Form 2 Event Data'!AD21</f>
        <v>0</v>
      </c>
      <c r="T18" s="68">
        <f>'BA Form 2 Event Data'!CE21</f>
        <v>0</v>
      </c>
      <c r="V18" s="68">
        <f ca="1">IF(CELL("type",'Data Entry'!$E18) = "v",((E18+H18+K18+N18+Q18+T18)-(D18+G18+J18+M18+P18+S18)),"")</f>
        <v>0</v>
      </c>
    </row>
    <row r="19" spans="1:22">
      <c r="A19" s="1">
        <v>16</v>
      </c>
      <c r="B19" s="21" t="str">
        <f ca="1">IF(CELL("type",'Data Entry'!$B19) = "v",'Data Entry'!$B19,"")</f>
        <v/>
      </c>
      <c r="C19" s="25" t="str">
        <f ca="1">IF(CELL("type",'Data Entry'!$C19)="v",'Data Entry'!$C19,"")</f>
        <v/>
      </c>
      <c r="D19" s="68">
        <f>'BA Form 2 Event Data'!Y22</f>
        <v>0</v>
      </c>
      <c r="E19" s="68">
        <f>'BA Form 2 Event Data'!BZ22</f>
        <v>0</v>
      </c>
      <c r="G19" s="68">
        <f>'BA Form 2 Event Data'!Z22</f>
        <v>0</v>
      </c>
      <c r="H19" s="68">
        <f>'BA Form 2 Event Data'!CA22</f>
        <v>0</v>
      </c>
      <c r="J19" s="68">
        <f>'BA Form 2 Event Data'!AA22</f>
        <v>0</v>
      </c>
      <c r="K19" s="68">
        <f>'BA Form 2 Event Data'!CB22</f>
        <v>0</v>
      </c>
      <c r="M19" s="68">
        <f>'BA Form 2 Event Data'!AB22</f>
        <v>0</v>
      </c>
      <c r="N19" s="68">
        <f>'BA Form 2 Event Data'!CC22</f>
        <v>0</v>
      </c>
      <c r="P19" s="68">
        <f>'BA Form 2 Event Data'!AC22</f>
        <v>0</v>
      </c>
      <c r="Q19" s="68">
        <f>'BA Form 2 Event Data'!CD22</f>
        <v>0</v>
      </c>
      <c r="S19" s="68">
        <f>'BA Form 2 Event Data'!AD22</f>
        <v>0</v>
      </c>
      <c r="T19" s="68">
        <f>'BA Form 2 Event Data'!CE22</f>
        <v>0</v>
      </c>
      <c r="V19" s="68">
        <f ca="1">IF(CELL("type",'Data Entry'!$E19) = "v",((E19+H19+K19+N19+Q19+T19)-(D19+G19+J19+M19+P19+S19)),"")</f>
        <v>0</v>
      </c>
    </row>
    <row r="20" spans="1:22">
      <c r="A20" s="1">
        <v>17</v>
      </c>
      <c r="B20" s="22" t="str">
        <f ca="1">IF(CELL("type",'Data Entry'!$B20) = "v",'Data Entry'!$B20,"")</f>
        <v/>
      </c>
      <c r="C20" s="2" t="str">
        <f ca="1">IF(CELL("type",'Data Entry'!$C20)="v",'Data Entry'!$C20,"")</f>
        <v/>
      </c>
      <c r="D20" s="57">
        <f>'BA Form 2 Event Data'!Y23</f>
        <v>0</v>
      </c>
      <c r="E20" s="57">
        <f>'BA Form 2 Event Data'!BZ23</f>
        <v>0</v>
      </c>
      <c r="G20" s="57">
        <f>'BA Form 2 Event Data'!Z23</f>
        <v>0</v>
      </c>
      <c r="H20" s="57">
        <f>'BA Form 2 Event Data'!CA23</f>
        <v>0</v>
      </c>
      <c r="J20" s="57">
        <f>'BA Form 2 Event Data'!AA23</f>
        <v>0</v>
      </c>
      <c r="K20" s="57">
        <f>'BA Form 2 Event Data'!CB23</f>
        <v>0</v>
      </c>
      <c r="M20" s="57">
        <f>'BA Form 2 Event Data'!AB23</f>
        <v>0</v>
      </c>
      <c r="N20" s="57">
        <f>'BA Form 2 Event Data'!CC23</f>
        <v>0</v>
      </c>
      <c r="P20" s="57">
        <f>'BA Form 2 Event Data'!AC23</f>
        <v>0</v>
      </c>
      <c r="Q20" s="57">
        <f>'BA Form 2 Event Data'!CD23</f>
        <v>0</v>
      </c>
      <c r="S20" s="57">
        <f>'BA Form 2 Event Data'!AD23</f>
        <v>0</v>
      </c>
      <c r="T20" s="57">
        <f>'BA Form 2 Event Data'!CE23</f>
        <v>0</v>
      </c>
      <c r="V20" s="57">
        <f ca="1">IF(CELL("type",'Data Entry'!$E20) = "v",((E20+H20+K20+N20+Q20+T20)-(D20+G20+J20+M20+P20+S20)),"")</f>
        <v>0</v>
      </c>
    </row>
    <row r="21" spans="1:22">
      <c r="A21" s="1">
        <v>18</v>
      </c>
      <c r="B21" s="22" t="str">
        <f ca="1">IF(CELL("type",'Data Entry'!$B21) = "v",'Data Entry'!$B21,"")</f>
        <v/>
      </c>
      <c r="C21" s="2" t="str">
        <f ca="1">IF(CELL("type",'Data Entry'!$C21)="v",'Data Entry'!$C21,"")</f>
        <v/>
      </c>
      <c r="D21" s="57">
        <f>'BA Form 2 Event Data'!Y24</f>
        <v>0</v>
      </c>
      <c r="E21" s="57">
        <f>'BA Form 2 Event Data'!BZ24</f>
        <v>0</v>
      </c>
      <c r="G21" s="57">
        <f>'BA Form 2 Event Data'!Z24</f>
        <v>0</v>
      </c>
      <c r="H21" s="57">
        <f>'BA Form 2 Event Data'!CA24</f>
        <v>0</v>
      </c>
      <c r="J21" s="57">
        <f>'BA Form 2 Event Data'!AA24</f>
        <v>0</v>
      </c>
      <c r="K21" s="57">
        <f>'BA Form 2 Event Data'!CB24</f>
        <v>0</v>
      </c>
      <c r="M21" s="57">
        <f>'BA Form 2 Event Data'!AB24</f>
        <v>0</v>
      </c>
      <c r="N21" s="57">
        <f>'BA Form 2 Event Data'!CC24</f>
        <v>0</v>
      </c>
      <c r="P21" s="57">
        <f>'BA Form 2 Event Data'!AC24</f>
        <v>0</v>
      </c>
      <c r="Q21" s="57">
        <f>'BA Form 2 Event Data'!CD24</f>
        <v>0</v>
      </c>
      <c r="S21" s="57">
        <f>'BA Form 2 Event Data'!AD24</f>
        <v>0</v>
      </c>
      <c r="T21" s="57">
        <f>'BA Form 2 Event Data'!CE24</f>
        <v>0</v>
      </c>
      <c r="V21" s="57">
        <f ca="1">IF(CELL("type",'Data Entry'!$E21) = "v",((E21+H21+K21+N21+Q21+T21)-(D21+G21+J21+M21+P21+S21)),"")</f>
        <v>0</v>
      </c>
    </row>
    <row r="22" spans="1:22">
      <c r="A22" s="1">
        <v>19</v>
      </c>
      <c r="B22" s="21" t="str">
        <f ca="1">IF(CELL("type",'Data Entry'!$B22) = "v",'Data Entry'!$B22,"")</f>
        <v/>
      </c>
      <c r="C22" s="25" t="str">
        <f ca="1">IF(CELL("type",'Data Entry'!$C22)="v",'Data Entry'!$C22,"")</f>
        <v/>
      </c>
      <c r="D22" s="68">
        <f>'BA Form 2 Event Data'!Y25</f>
        <v>0</v>
      </c>
      <c r="E22" s="68">
        <f>'BA Form 2 Event Data'!BZ25</f>
        <v>0</v>
      </c>
      <c r="G22" s="68">
        <f>'BA Form 2 Event Data'!Z25</f>
        <v>0</v>
      </c>
      <c r="H22" s="68">
        <f>'BA Form 2 Event Data'!CA25</f>
        <v>0</v>
      </c>
      <c r="J22" s="68">
        <f>'BA Form 2 Event Data'!AA25</f>
        <v>0</v>
      </c>
      <c r="K22" s="68">
        <f>'BA Form 2 Event Data'!CB25</f>
        <v>0</v>
      </c>
      <c r="M22" s="68">
        <f>'BA Form 2 Event Data'!AB25</f>
        <v>0</v>
      </c>
      <c r="N22" s="68">
        <f>'BA Form 2 Event Data'!CC25</f>
        <v>0</v>
      </c>
      <c r="P22" s="68">
        <f>'BA Form 2 Event Data'!AC25</f>
        <v>0</v>
      </c>
      <c r="Q22" s="68">
        <f>'BA Form 2 Event Data'!CD25</f>
        <v>0</v>
      </c>
      <c r="S22" s="68">
        <f>'BA Form 2 Event Data'!AD25</f>
        <v>0</v>
      </c>
      <c r="T22" s="68">
        <f>'BA Form 2 Event Data'!CE25</f>
        <v>0</v>
      </c>
      <c r="V22" s="68">
        <f ca="1">IF(CELL("type",'Data Entry'!$E22) = "v",((E22+H22+K22+N22+Q22+T22)-(D22+G22+J22+M22+P22+S22)),"")</f>
        <v>0</v>
      </c>
    </row>
    <row r="23" spans="1:22">
      <c r="A23" s="1">
        <v>20</v>
      </c>
      <c r="B23" s="21" t="str">
        <f ca="1">IF(CELL("type",'Data Entry'!$B23) = "v",'Data Entry'!$B23,"")</f>
        <v/>
      </c>
      <c r="C23" s="25" t="str">
        <f ca="1">IF(CELL("type",'Data Entry'!$C23)="v",'Data Entry'!$C23,"")</f>
        <v/>
      </c>
      <c r="D23" s="68">
        <f>'BA Form 2 Event Data'!Y26</f>
        <v>0</v>
      </c>
      <c r="E23" s="68">
        <f>'BA Form 2 Event Data'!BZ26</f>
        <v>0</v>
      </c>
      <c r="G23" s="68">
        <f>'BA Form 2 Event Data'!Z26</f>
        <v>0</v>
      </c>
      <c r="H23" s="68">
        <f>'BA Form 2 Event Data'!CA26</f>
        <v>0</v>
      </c>
      <c r="J23" s="68">
        <f>'BA Form 2 Event Data'!AA26</f>
        <v>0</v>
      </c>
      <c r="K23" s="68">
        <f>'BA Form 2 Event Data'!CB26</f>
        <v>0</v>
      </c>
      <c r="M23" s="68">
        <f>'BA Form 2 Event Data'!AB26</f>
        <v>0</v>
      </c>
      <c r="N23" s="68">
        <f>'BA Form 2 Event Data'!CC26</f>
        <v>0</v>
      </c>
      <c r="P23" s="68">
        <f>'BA Form 2 Event Data'!AC26</f>
        <v>0</v>
      </c>
      <c r="Q23" s="68">
        <f>'BA Form 2 Event Data'!CD26</f>
        <v>0</v>
      </c>
      <c r="S23" s="68">
        <f>'BA Form 2 Event Data'!AD26</f>
        <v>0</v>
      </c>
      <c r="T23" s="68">
        <f>'BA Form 2 Event Data'!CE26</f>
        <v>0</v>
      </c>
      <c r="V23" s="68">
        <f ca="1">IF(CELL("type",'Data Entry'!$E23) = "v",((E23+H23+K23+N23+Q23+T23)-(D23+G23+J23+M23+P23+S23)),"")</f>
        <v>0</v>
      </c>
    </row>
    <row r="24" spans="1:22">
      <c r="A24" s="1">
        <v>21</v>
      </c>
      <c r="B24" s="23" t="str">
        <f ca="1">IF(CELL("type",'Data Entry'!$B24) = "v",'Data Entry'!$B24,"")</f>
        <v/>
      </c>
      <c r="C24" s="2" t="str">
        <f ca="1">IF(CELL("type",'Data Entry'!$C24)="v",'Data Entry'!$C24,"")</f>
        <v/>
      </c>
      <c r="D24" s="57">
        <f>'BA Form 2 Event Data'!Y27</f>
        <v>0</v>
      </c>
      <c r="E24" s="57">
        <f>'BA Form 2 Event Data'!BZ27</f>
        <v>0</v>
      </c>
      <c r="G24" s="57">
        <f>'BA Form 2 Event Data'!Z27</f>
        <v>0</v>
      </c>
      <c r="H24" s="57">
        <f>'BA Form 2 Event Data'!CA27</f>
        <v>0</v>
      </c>
      <c r="J24" s="57">
        <f>'BA Form 2 Event Data'!AA27</f>
        <v>0</v>
      </c>
      <c r="K24" s="57">
        <f>'BA Form 2 Event Data'!CB27</f>
        <v>0</v>
      </c>
      <c r="M24" s="57">
        <f>'BA Form 2 Event Data'!AB27</f>
        <v>0</v>
      </c>
      <c r="N24" s="57">
        <f>'BA Form 2 Event Data'!CC27</f>
        <v>0</v>
      </c>
      <c r="P24" s="57">
        <f>'BA Form 2 Event Data'!AC27</f>
        <v>0</v>
      </c>
      <c r="Q24" s="57">
        <f>'BA Form 2 Event Data'!CD27</f>
        <v>0</v>
      </c>
      <c r="S24" s="57">
        <f>'BA Form 2 Event Data'!AD27</f>
        <v>0</v>
      </c>
      <c r="T24" s="57">
        <f>'BA Form 2 Event Data'!CE27</f>
        <v>0</v>
      </c>
      <c r="V24" s="57">
        <f ca="1">IF(CELL("type",'Data Entry'!$E24) = "v",((E24+H24+K24+N24+Q24+T24)-(D24+G24+J24+M24+P24+S24)),"")</f>
        <v>0</v>
      </c>
    </row>
    <row r="25" spans="1:22">
      <c r="A25" s="1">
        <v>22</v>
      </c>
      <c r="B25" s="23" t="str">
        <f ca="1">IF(CELL("type",'Data Entry'!$B25) = "v",'Data Entry'!$B25,"")</f>
        <v/>
      </c>
      <c r="C25" s="2" t="str">
        <f ca="1">IF(CELL("type",'Data Entry'!$C25)="v",'Data Entry'!$C25,"")</f>
        <v/>
      </c>
      <c r="D25" s="57">
        <f>'BA Form 2 Event Data'!Y28</f>
        <v>0</v>
      </c>
      <c r="E25" s="57">
        <f>'BA Form 2 Event Data'!BZ28</f>
        <v>0</v>
      </c>
      <c r="G25" s="57">
        <f>'BA Form 2 Event Data'!Z28</f>
        <v>0</v>
      </c>
      <c r="H25" s="57">
        <f>'BA Form 2 Event Data'!CA28</f>
        <v>0</v>
      </c>
      <c r="J25" s="57">
        <f>'BA Form 2 Event Data'!AA28</f>
        <v>0</v>
      </c>
      <c r="K25" s="57">
        <f>'BA Form 2 Event Data'!CB28</f>
        <v>0</v>
      </c>
      <c r="M25" s="57">
        <f>'BA Form 2 Event Data'!AB28</f>
        <v>0</v>
      </c>
      <c r="N25" s="57">
        <f>'BA Form 2 Event Data'!CC28</f>
        <v>0</v>
      </c>
      <c r="P25" s="57">
        <f>'BA Form 2 Event Data'!AC28</f>
        <v>0</v>
      </c>
      <c r="Q25" s="57">
        <f>'BA Form 2 Event Data'!CD28</f>
        <v>0</v>
      </c>
      <c r="S25" s="57">
        <f>'BA Form 2 Event Data'!AD28</f>
        <v>0</v>
      </c>
      <c r="T25" s="57">
        <f>'BA Form 2 Event Data'!CE28</f>
        <v>0</v>
      </c>
      <c r="V25" s="57">
        <f ca="1">IF(CELL("type",'Data Entry'!$E25) = "v",((E25+H25+K25+N25+Q25+T25)-(D25+G25+J25+M25+P25+S25)),"")</f>
        <v>0</v>
      </c>
    </row>
    <row r="26" spans="1:22">
      <c r="A26" s="1">
        <v>23</v>
      </c>
      <c r="B26" s="21" t="str">
        <f ca="1">IF(CELL("type",'Data Entry'!$B26) = "v",'Data Entry'!$B26,"")</f>
        <v/>
      </c>
      <c r="C26" s="25" t="str">
        <f ca="1">IF(CELL("type",'Data Entry'!$C26)="v",'Data Entry'!$C26,"")</f>
        <v/>
      </c>
      <c r="D26" s="68">
        <f>'BA Form 2 Event Data'!Y29</f>
        <v>0</v>
      </c>
      <c r="E26" s="68">
        <f>'BA Form 2 Event Data'!BZ29</f>
        <v>0</v>
      </c>
      <c r="G26" s="68">
        <f>'BA Form 2 Event Data'!Z29</f>
        <v>0</v>
      </c>
      <c r="H26" s="68">
        <f>'BA Form 2 Event Data'!CA29</f>
        <v>0</v>
      </c>
      <c r="J26" s="68">
        <f>'BA Form 2 Event Data'!AA29</f>
        <v>0</v>
      </c>
      <c r="K26" s="68">
        <f>'BA Form 2 Event Data'!CB29</f>
        <v>0</v>
      </c>
      <c r="M26" s="68">
        <f>'BA Form 2 Event Data'!AB29</f>
        <v>0</v>
      </c>
      <c r="N26" s="68">
        <f>'BA Form 2 Event Data'!CC29</f>
        <v>0</v>
      </c>
      <c r="P26" s="68">
        <f>'BA Form 2 Event Data'!AC29</f>
        <v>0</v>
      </c>
      <c r="Q26" s="68">
        <f>'BA Form 2 Event Data'!CD29</f>
        <v>0</v>
      </c>
      <c r="S26" s="68">
        <f>'BA Form 2 Event Data'!AD29</f>
        <v>0</v>
      </c>
      <c r="T26" s="68">
        <f>'BA Form 2 Event Data'!CE29</f>
        <v>0</v>
      </c>
      <c r="V26" s="68">
        <f ca="1">IF(CELL("type",'Data Entry'!$E26) = "v",((E26+H26+K26+N26+Q26+T26)-(D26+G26+J26+M26+P26+S26)),"")</f>
        <v>0</v>
      </c>
    </row>
    <row r="27" spans="1:22">
      <c r="A27" s="1">
        <v>24</v>
      </c>
      <c r="B27" s="21" t="str">
        <f ca="1">IF(CELL("type",'Data Entry'!$B27) = "v",'Data Entry'!$B27,"")</f>
        <v/>
      </c>
      <c r="C27" s="25" t="str">
        <f ca="1">IF(CELL("type",'Data Entry'!$C27)="v",'Data Entry'!$C27,"")</f>
        <v/>
      </c>
      <c r="D27" s="68">
        <f>'BA Form 2 Event Data'!Y30</f>
        <v>0</v>
      </c>
      <c r="E27" s="68">
        <f>'BA Form 2 Event Data'!BZ30</f>
        <v>0</v>
      </c>
      <c r="G27" s="68">
        <f>'BA Form 2 Event Data'!Z30</f>
        <v>0</v>
      </c>
      <c r="H27" s="68">
        <f>'BA Form 2 Event Data'!CA30</f>
        <v>0</v>
      </c>
      <c r="J27" s="68">
        <f>'BA Form 2 Event Data'!AA30</f>
        <v>0</v>
      </c>
      <c r="K27" s="68">
        <f>'BA Form 2 Event Data'!CB30</f>
        <v>0</v>
      </c>
      <c r="M27" s="68">
        <f>'BA Form 2 Event Data'!AB30</f>
        <v>0</v>
      </c>
      <c r="N27" s="68">
        <f>'BA Form 2 Event Data'!CC30</f>
        <v>0</v>
      </c>
      <c r="P27" s="68">
        <f>'BA Form 2 Event Data'!AC30</f>
        <v>0</v>
      </c>
      <c r="Q27" s="68">
        <f>'BA Form 2 Event Data'!CD30</f>
        <v>0</v>
      </c>
      <c r="S27" s="68">
        <f>'BA Form 2 Event Data'!AD30</f>
        <v>0</v>
      </c>
      <c r="T27" s="68">
        <f>'BA Form 2 Event Data'!CE30</f>
        <v>0</v>
      </c>
      <c r="V27" s="68">
        <f ca="1">IF(CELL("type",'Data Entry'!$E27) = "v",((E27+H27+K27+N27+Q27+T27)-(D27+G27+J27+M27+P27+S27)),"")</f>
        <v>0</v>
      </c>
    </row>
    <row r="28" spans="1:22">
      <c r="A28" s="1">
        <v>25</v>
      </c>
      <c r="B28" s="23" t="str">
        <f ca="1">IF(CELL("type",'Data Entry'!$B28) = "v",'Data Entry'!$B28,"")</f>
        <v/>
      </c>
      <c r="C28" s="2" t="str">
        <f ca="1">IF(CELL("type",'Data Entry'!$C28)="v",'Data Entry'!$C28,"")</f>
        <v/>
      </c>
      <c r="D28" s="57">
        <f>'BA Form 2 Event Data'!Y31</f>
        <v>0</v>
      </c>
      <c r="E28" s="57">
        <f>'BA Form 2 Event Data'!BZ31</f>
        <v>0</v>
      </c>
      <c r="G28" s="57">
        <f>'BA Form 2 Event Data'!Z31</f>
        <v>0</v>
      </c>
      <c r="H28" s="57">
        <f>'BA Form 2 Event Data'!CA31</f>
        <v>0</v>
      </c>
      <c r="J28" s="57">
        <f>'BA Form 2 Event Data'!AA31</f>
        <v>0</v>
      </c>
      <c r="K28" s="57">
        <f>'BA Form 2 Event Data'!CB31</f>
        <v>0</v>
      </c>
      <c r="M28" s="57">
        <f>'BA Form 2 Event Data'!AB31</f>
        <v>0</v>
      </c>
      <c r="N28" s="57">
        <f>'BA Form 2 Event Data'!CC31</f>
        <v>0</v>
      </c>
      <c r="P28" s="57">
        <f>'BA Form 2 Event Data'!AC31</f>
        <v>0</v>
      </c>
      <c r="Q28" s="57">
        <f>'BA Form 2 Event Data'!CD31</f>
        <v>0</v>
      </c>
      <c r="S28" s="57">
        <f>'BA Form 2 Event Data'!AD31</f>
        <v>0</v>
      </c>
      <c r="T28" s="57">
        <f>'BA Form 2 Event Data'!CE31</f>
        <v>0</v>
      </c>
      <c r="V28" s="57">
        <f ca="1">IF(CELL("type",'Data Entry'!$E28) = "v",((E28+H28+K28+N28-Q28*10*'Data Entry'!$E28+T28)-(D28+G28+J28+M28+S28)),"")</f>
        <v>0</v>
      </c>
    </row>
    <row r="29" spans="1:22">
      <c r="A29" s="1">
        <v>26</v>
      </c>
      <c r="B29" s="23" t="str">
        <f ca="1">IF(CELL("type",'Data Entry'!$B29) = "v",'Data Entry'!$B29,"")</f>
        <v/>
      </c>
      <c r="C29" s="2" t="str">
        <f ca="1">IF(CELL("type",'Data Entry'!$C29)="v",'Data Entry'!$C29,"")</f>
        <v/>
      </c>
      <c r="D29" s="57">
        <f>'BA Form 2 Event Data'!Y32</f>
        <v>0</v>
      </c>
      <c r="E29" s="57">
        <f>'BA Form 2 Event Data'!BZ32</f>
        <v>0</v>
      </c>
      <c r="G29" s="57">
        <f>'BA Form 2 Event Data'!Z32</f>
        <v>0</v>
      </c>
      <c r="H29" s="57">
        <f>'BA Form 2 Event Data'!CA32</f>
        <v>0</v>
      </c>
      <c r="J29" s="57">
        <f>'BA Form 2 Event Data'!AA32</f>
        <v>0</v>
      </c>
      <c r="K29" s="57">
        <f>'BA Form 2 Event Data'!CB32</f>
        <v>0</v>
      </c>
      <c r="M29" s="57">
        <f>'BA Form 2 Event Data'!AB32</f>
        <v>0</v>
      </c>
      <c r="N29" s="57">
        <f>'BA Form 2 Event Data'!CC32</f>
        <v>0</v>
      </c>
      <c r="P29" s="57">
        <f>'BA Form 2 Event Data'!AC32</f>
        <v>0</v>
      </c>
      <c r="Q29" s="57">
        <f>'BA Form 2 Event Data'!CD32</f>
        <v>0</v>
      </c>
      <c r="S29" s="57">
        <f>'BA Form 2 Event Data'!AD32</f>
        <v>0</v>
      </c>
      <c r="T29" s="57">
        <f>'BA Form 2 Event Data'!CE32</f>
        <v>0</v>
      </c>
      <c r="V29" s="57">
        <f ca="1">IF(CELL("type",'Data Entry'!$E29) = "v",((E29+H29+K29+N29-Q29*10*'Data Entry'!$E29+T29)-(D29+G29+J29+M29+S29)),"")</f>
        <v>0</v>
      </c>
    </row>
    <row r="30" spans="1:22">
      <c r="A30" s="1">
        <v>27</v>
      </c>
      <c r="B30" s="21" t="str">
        <f ca="1">IF(CELL("type",'Data Entry'!$B30) = "v",'Data Entry'!$B30,"")</f>
        <v/>
      </c>
      <c r="C30" s="25" t="str">
        <f ca="1">IF(CELL("type",'Data Entry'!$C30)="v",'Data Entry'!$C30,"")</f>
        <v/>
      </c>
      <c r="D30" s="68">
        <f>'BA Form 2 Event Data'!Y33</f>
        <v>0</v>
      </c>
      <c r="E30" s="68">
        <f>'BA Form 2 Event Data'!BZ33</f>
        <v>0</v>
      </c>
      <c r="G30" s="68">
        <f>'BA Form 2 Event Data'!Z33</f>
        <v>0</v>
      </c>
      <c r="H30" s="68">
        <f>'BA Form 2 Event Data'!CA33</f>
        <v>0</v>
      </c>
      <c r="J30" s="68">
        <f>'BA Form 2 Event Data'!AA33</f>
        <v>0</v>
      </c>
      <c r="K30" s="68">
        <f>'BA Form 2 Event Data'!CB33</f>
        <v>0</v>
      </c>
      <c r="M30" s="68">
        <f>'BA Form 2 Event Data'!AB33</f>
        <v>0</v>
      </c>
      <c r="N30" s="68">
        <f>'BA Form 2 Event Data'!CC33</f>
        <v>0</v>
      </c>
      <c r="P30" s="68">
        <f>'BA Form 2 Event Data'!AC33</f>
        <v>0</v>
      </c>
      <c r="Q30" s="68">
        <f>'BA Form 2 Event Data'!CD33</f>
        <v>0</v>
      </c>
      <c r="S30" s="68">
        <f>'BA Form 2 Event Data'!AD33</f>
        <v>0</v>
      </c>
      <c r="T30" s="68">
        <f>'BA Form 2 Event Data'!CE33</f>
        <v>0</v>
      </c>
      <c r="V30" s="68">
        <f ca="1">IF(CELL("type",'Data Entry'!$E30) = "v",((E30+H30+K30+N30-Q30*10*'Data Entry'!$E30+T30)-(D30+G30+J30+M30+S30)),"")</f>
        <v>0</v>
      </c>
    </row>
    <row r="31" spans="1:22">
      <c r="A31" s="1">
        <v>28</v>
      </c>
      <c r="B31" s="21" t="str">
        <f ca="1">IF(CELL("type",'Data Entry'!$B31) = "v",'Data Entry'!$B31,"")</f>
        <v/>
      </c>
      <c r="C31" s="25" t="str">
        <f ca="1">IF(CELL("type",'Data Entry'!$C31)="v",'Data Entry'!$C31,"")</f>
        <v/>
      </c>
      <c r="D31" s="68">
        <f>'BA Form 2 Event Data'!Y34</f>
        <v>0</v>
      </c>
      <c r="E31" s="68">
        <f>'BA Form 2 Event Data'!BZ34</f>
        <v>0</v>
      </c>
      <c r="G31" s="68">
        <f>'BA Form 2 Event Data'!Z34</f>
        <v>0</v>
      </c>
      <c r="H31" s="68">
        <f>'BA Form 2 Event Data'!CA34</f>
        <v>0</v>
      </c>
      <c r="J31" s="68">
        <f>'BA Form 2 Event Data'!AA34</f>
        <v>0</v>
      </c>
      <c r="K31" s="68">
        <f>'BA Form 2 Event Data'!CB34</f>
        <v>0</v>
      </c>
      <c r="M31" s="68">
        <f>'BA Form 2 Event Data'!AB34</f>
        <v>0</v>
      </c>
      <c r="N31" s="68">
        <f>'BA Form 2 Event Data'!CC34</f>
        <v>0</v>
      </c>
      <c r="P31" s="68">
        <f>'BA Form 2 Event Data'!AC34</f>
        <v>0</v>
      </c>
      <c r="Q31" s="68">
        <f>'BA Form 2 Event Data'!CD34</f>
        <v>0</v>
      </c>
      <c r="S31" s="68">
        <f>'BA Form 2 Event Data'!AD34</f>
        <v>0</v>
      </c>
      <c r="T31" s="68">
        <f>'BA Form 2 Event Data'!CE34</f>
        <v>0</v>
      </c>
      <c r="V31" s="68">
        <f ca="1">IF(CELL("type",'Data Entry'!$E31) = "v",((E31+H31+K31+N31-Q31*10*'Data Entry'!$E31+T31)-(D31+G31+J31+M31+S31)),"")</f>
        <v>0</v>
      </c>
    </row>
    <row r="32" spans="1:22">
      <c r="A32" s="1">
        <v>29</v>
      </c>
      <c r="B32" s="23" t="str">
        <f ca="1">IF(CELL("type",'Data Entry'!$B32) = "v",'Data Entry'!$B32,"")</f>
        <v/>
      </c>
      <c r="C32" s="2" t="str">
        <f ca="1">IF(CELL("type",'Data Entry'!$C32)="v",'Data Entry'!$C32,"")</f>
        <v/>
      </c>
      <c r="D32" s="57">
        <f>'BA Form 2 Event Data'!Y35</f>
        <v>0</v>
      </c>
      <c r="E32" s="57">
        <f>'BA Form 2 Event Data'!BZ35</f>
        <v>0</v>
      </c>
      <c r="G32" s="57">
        <f>'BA Form 2 Event Data'!Z35</f>
        <v>0</v>
      </c>
      <c r="H32" s="57">
        <f>'BA Form 2 Event Data'!CA35</f>
        <v>0</v>
      </c>
      <c r="J32" s="57">
        <f>'BA Form 2 Event Data'!AA35</f>
        <v>0</v>
      </c>
      <c r="K32" s="57">
        <f>'BA Form 2 Event Data'!CB35</f>
        <v>0</v>
      </c>
      <c r="M32" s="57">
        <f>'BA Form 2 Event Data'!AB35</f>
        <v>0</v>
      </c>
      <c r="N32" s="57">
        <f>'BA Form 2 Event Data'!CC35</f>
        <v>0</v>
      </c>
      <c r="P32" s="57">
        <f>'BA Form 2 Event Data'!AC35</f>
        <v>0</v>
      </c>
      <c r="Q32" s="57">
        <f>'BA Form 2 Event Data'!CD35</f>
        <v>0</v>
      </c>
      <c r="S32" s="57">
        <f>'BA Form 2 Event Data'!AD35</f>
        <v>0</v>
      </c>
      <c r="T32" s="57">
        <f>'BA Form 2 Event Data'!CE35</f>
        <v>0</v>
      </c>
      <c r="V32" s="57">
        <f ca="1">IF(CELL("type",'Data Entry'!$E32) = "v",((E32+H32+K32+N32-Q32*10*'Data Entry'!$E32+T32)-(D32+G32+J32+M32+S32)),"")</f>
        <v>0</v>
      </c>
    </row>
    <row r="33" spans="1:22">
      <c r="A33" s="1">
        <v>30</v>
      </c>
      <c r="B33" s="23" t="str">
        <f ca="1">IF(CELL("type",'Data Entry'!$B33) = "v",'Data Entry'!$B33,"")</f>
        <v/>
      </c>
      <c r="C33" s="2" t="str">
        <f ca="1">IF(CELL("type",'Data Entry'!$C33)="v",'Data Entry'!$C33,"")</f>
        <v/>
      </c>
      <c r="D33" s="57">
        <f>'BA Form 2 Event Data'!Y36</f>
        <v>0</v>
      </c>
      <c r="E33" s="57">
        <f>'BA Form 2 Event Data'!BZ36</f>
        <v>0</v>
      </c>
      <c r="G33" s="57">
        <f>'BA Form 2 Event Data'!Z36</f>
        <v>0</v>
      </c>
      <c r="H33" s="57">
        <f>'BA Form 2 Event Data'!CA36</f>
        <v>0</v>
      </c>
      <c r="J33" s="57">
        <f>'BA Form 2 Event Data'!AA36</f>
        <v>0</v>
      </c>
      <c r="K33" s="57">
        <f>'BA Form 2 Event Data'!CB36</f>
        <v>0</v>
      </c>
      <c r="M33" s="57">
        <f>'BA Form 2 Event Data'!AB36</f>
        <v>0</v>
      </c>
      <c r="N33" s="57">
        <f>'BA Form 2 Event Data'!CC36</f>
        <v>0</v>
      </c>
      <c r="P33" s="57">
        <f>'BA Form 2 Event Data'!AC36</f>
        <v>0</v>
      </c>
      <c r="Q33" s="57">
        <f>'BA Form 2 Event Data'!CD36</f>
        <v>0</v>
      </c>
      <c r="S33" s="57">
        <f>'BA Form 2 Event Data'!AD36</f>
        <v>0</v>
      </c>
      <c r="T33" s="57">
        <f>'BA Form 2 Event Data'!CE36</f>
        <v>0</v>
      </c>
      <c r="V33" s="57">
        <f ca="1">IF(CELL("type",'Data Entry'!$E33) = "v",((E33+H33+K33+N33-Q33*10*'Data Entry'!$E33+T33)-(D33+G33+J33+M33+S33)),"")</f>
        <v>0</v>
      </c>
    </row>
    <row r="34" spans="1:22" ht="15.75">
      <c r="A34" s="1">
        <v>31</v>
      </c>
      <c r="B34" s="21" t="str">
        <f ca="1">IF(CELL("type",'Data Entry'!$B34) = "v",'Data Entry'!$B34,"")</f>
        <v/>
      </c>
      <c r="C34" s="25" t="str">
        <f ca="1">IF(CELL("type",'Data Entry'!$C34)="v",'Data Entry'!$C34,"")</f>
        <v/>
      </c>
      <c r="D34" s="68">
        <f>'BA Form 2 Event Data'!Y37</f>
        <v>0</v>
      </c>
      <c r="E34" s="68">
        <f>'BA Form 2 Event Data'!BZ37</f>
        <v>0</v>
      </c>
      <c r="G34" s="68">
        <f>'BA Form 2 Event Data'!Z37</f>
        <v>0</v>
      </c>
      <c r="H34" s="68">
        <f>'BA Form 2 Event Data'!CA37</f>
        <v>0</v>
      </c>
      <c r="J34" s="68">
        <f>'BA Form 2 Event Data'!AA37</f>
        <v>0</v>
      </c>
      <c r="K34" s="68">
        <f>'BA Form 2 Event Data'!CB37</f>
        <v>0</v>
      </c>
      <c r="M34" s="68">
        <f>'BA Form 2 Event Data'!AB37</f>
        <v>0</v>
      </c>
      <c r="N34" s="68">
        <f>'BA Form 2 Event Data'!CC37</f>
        <v>0</v>
      </c>
      <c r="P34" s="68">
        <f>'BA Form 2 Event Data'!AC37</f>
        <v>0</v>
      </c>
      <c r="Q34" s="68">
        <f>'BA Form 2 Event Data'!CD37</f>
        <v>0</v>
      </c>
      <c r="S34" s="68">
        <f>'BA Form 2 Event Data'!AD37</f>
        <v>0</v>
      </c>
      <c r="T34" s="68">
        <f>'BA Form 2 Event Data'!CE37</f>
        <v>0</v>
      </c>
      <c r="U34" s="45"/>
      <c r="V34" s="68">
        <f ca="1">IF(CELL("type",'Data Entry'!$E34) = "v",((E34+H34+K34+N34-Q34*10*'Data Entry'!$E34+T34)-(D34+G34+J34+M34+S34)),"")</f>
        <v>0</v>
      </c>
    </row>
    <row r="35" spans="1:22" ht="15.75">
      <c r="A35" s="1">
        <v>32</v>
      </c>
      <c r="B35" s="21" t="str">
        <f ca="1">IF(CELL("type",'Data Entry'!$B35) = "v",'Data Entry'!$B35,"")</f>
        <v/>
      </c>
      <c r="C35" s="25" t="str">
        <f ca="1">IF(CELL("type",'Data Entry'!$C35)="v",'Data Entry'!$C35,"")</f>
        <v/>
      </c>
      <c r="D35" s="68">
        <f>'BA Form 2 Event Data'!Y38</f>
        <v>0</v>
      </c>
      <c r="E35" s="68">
        <f>'BA Form 2 Event Data'!BZ38</f>
        <v>0</v>
      </c>
      <c r="G35" s="68">
        <f>'BA Form 2 Event Data'!Z38</f>
        <v>0</v>
      </c>
      <c r="H35" s="68">
        <f>'BA Form 2 Event Data'!CA38</f>
        <v>0</v>
      </c>
      <c r="J35" s="68">
        <f>'BA Form 2 Event Data'!AA38</f>
        <v>0</v>
      </c>
      <c r="K35" s="68">
        <f>'BA Form 2 Event Data'!CB38</f>
        <v>0</v>
      </c>
      <c r="M35" s="68">
        <f>'BA Form 2 Event Data'!AB38</f>
        <v>0</v>
      </c>
      <c r="N35" s="68">
        <f>'BA Form 2 Event Data'!CC38</f>
        <v>0</v>
      </c>
      <c r="P35" s="68">
        <f>'BA Form 2 Event Data'!AC38</f>
        <v>0</v>
      </c>
      <c r="Q35" s="68">
        <f>'BA Form 2 Event Data'!CD38</f>
        <v>0</v>
      </c>
      <c r="S35" s="68">
        <f>'BA Form 2 Event Data'!AD38</f>
        <v>0</v>
      </c>
      <c r="T35" s="68">
        <f>'BA Form 2 Event Data'!CE38</f>
        <v>0</v>
      </c>
      <c r="U35" s="45"/>
      <c r="V35" s="68">
        <f ca="1">IF(CELL("type",'Data Entry'!$E35) = "v",((E35+H35+K35+N35-Q35*10*'Data Entry'!$E35+T35)-(D35+G35+J35+M35+S35)),"")</f>
        <v>0</v>
      </c>
    </row>
    <row r="36" spans="1:22">
      <c r="A36" s="1">
        <v>33</v>
      </c>
      <c r="B36" s="23" t="str">
        <f ca="1">IF(CELL("type",'Data Entry'!$B36) = "v",'Data Entry'!$B36,"")</f>
        <v/>
      </c>
      <c r="C36" s="2" t="str">
        <f ca="1">IF(CELL("type",'Data Entry'!$C36)="v",'Data Entry'!$C36,"")</f>
        <v/>
      </c>
      <c r="D36" s="57">
        <f>'BA Form 2 Event Data'!Y39</f>
        <v>0</v>
      </c>
      <c r="E36" s="57">
        <f>'BA Form 2 Event Data'!BZ39</f>
        <v>0</v>
      </c>
      <c r="G36" s="57">
        <f>'BA Form 2 Event Data'!Z39</f>
        <v>0</v>
      </c>
      <c r="H36" s="57">
        <f>'BA Form 2 Event Data'!CA39</f>
        <v>0</v>
      </c>
      <c r="J36" s="57">
        <f>'BA Form 2 Event Data'!AA39</f>
        <v>0</v>
      </c>
      <c r="K36" s="57">
        <f>'BA Form 2 Event Data'!CB39</f>
        <v>0</v>
      </c>
      <c r="M36" s="57">
        <f>'BA Form 2 Event Data'!AB39</f>
        <v>0</v>
      </c>
      <c r="N36" s="57">
        <f>'BA Form 2 Event Data'!CC39</f>
        <v>0</v>
      </c>
      <c r="P36" s="57">
        <f>'BA Form 2 Event Data'!AC39</f>
        <v>0</v>
      </c>
      <c r="Q36" s="57">
        <f>'BA Form 2 Event Data'!CD39</f>
        <v>0</v>
      </c>
      <c r="S36" s="57">
        <f>'BA Form 2 Event Data'!AD39</f>
        <v>0</v>
      </c>
      <c r="T36" s="57">
        <f>'BA Form 2 Event Data'!CE39</f>
        <v>0</v>
      </c>
      <c r="V36" s="57">
        <f ca="1">IF(CELL("type",'Data Entry'!$E36) = "v",((E36+H36+K36+N36-Q36*10*'Data Entry'!$E36+T36)-(D36+G36+J36+M36+S36)),"")</f>
        <v>0</v>
      </c>
    </row>
    <row r="37" spans="1:22">
      <c r="A37" s="1">
        <v>34</v>
      </c>
      <c r="B37" s="23" t="str">
        <f ca="1">IF(CELL("type",'Data Entry'!$B37) = "v",'Data Entry'!$B37,"")</f>
        <v/>
      </c>
      <c r="C37" s="2" t="str">
        <f ca="1">IF(CELL("type",'Data Entry'!$C37)="v",'Data Entry'!$C37,"")</f>
        <v/>
      </c>
      <c r="D37" s="57">
        <f>'BA Form 2 Event Data'!Y40</f>
        <v>0</v>
      </c>
      <c r="E37" s="57">
        <f>'BA Form 2 Event Data'!BZ40</f>
        <v>0</v>
      </c>
      <c r="G37" s="57">
        <f>'BA Form 2 Event Data'!Z40</f>
        <v>0</v>
      </c>
      <c r="H37" s="57">
        <f>'BA Form 2 Event Data'!CA40</f>
        <v>0</v>
      </c>
      <c r="J37" s="57">
        <f>'BA Form 2 Event Data'!AA40</f>
        <v>0</v>
      </c>
      <c r="K37" s="57">
        <f>'BA Form 2 Event Data'!CB40</f>
        <v>0</v>
      </c>
      <c r="M37" s="57">
        <f>'BA Form 2 Event Data'!AB40</f>
        <v>0</v>
      </c>
      <c r="N37" s="57">
        <f>'BA Form 2 Event Data'!CC40</f>
        <v>0</v>
      </c>
      <c r="P37" s="57">
        <f>'BA Form 2 Event Data'!AC40</f>
        <v>0</v>
      </c>
      <c r="Q37" s="57">
        <f>'BA Form 2 Event Data'!CD40</f>
        <v>0</v>
      </c>
      <c r="S37" s="57">
        <f>'BA Form 2 Event Data'!AD40</f>
        <v>0</v>
      </c>
      <c r="T37" s="57">
        <f>'BA Form 2 Event Data'!CE40</f>
        <v>0</v>
      </c>
      <c r="V37" s="57">
        <f ca="1">IF(CELL("type",'Data Entry'!$E37) = "v",((E37+H37+K37+N37-Q37*10*'Data Entry'!$E37+T37)-(D37+G37+J37+M37+S37)),"")</f>
        <v>0</v>
      </c>
    </row>
    <row r="38" spans="1:22" ht="15.75">
      <c r="A38" s="1">
        <v>35</v>
      </c>
      <c r="B38" s="21"/>
      <c r="C38" s="25"/>
      <c r="D38" s="68">
        <f>'BA Form 2 Event Data'!Y41</f>
        <v>0</v>
      </c>
      <c r="E38" s="68">
        <f>'BA Form 2 Event Data'!BZ41</f>
        <v>0</v>
      </c>
      <c r="G38" s="68">
        <f>'BA Form 2 Event Data'!Z41</f>
        <v>0</v>
      </c>
      <c r="H38" s="68">
        <f>'BA Form 2 Event Data'!CA41</f>
        <v>0</v>
      </c>
      <c r="J38" s="68">
        <f>'BA Form 2 Event Data'!AA41</f>
        <v>0</v>
      </c>
      <c r="K38" s="68">
        <f>'BA Form 2 Event Data'!CB41</f>
        <v>0</v>
      </c>
      <c r="M38" s="68">
        <f>'BA Form 2 Event Data'!AB41</f>
        <v>0</v>
      </c>
      <c r="N38" s="68">
        <f>'BA Form 2 Event Data'!CC41</f>
        <v>0</v>
      </c>
      <c r="P38" s="68">
        <f>'BA Form 2 Event Data'!AC41</f>
        <v>0</v>
      </c>
      <c r="Q38" s="68">
        <f>'BA Form 2 Event Data'!CD41</f>
        <v>0</v>
      </c>
      <c r="S38" s="68">
        <f>'BA Form 2 Event Data'!AD41</f>
        <v>0</v>
      </c>
      <c r="T38" s="68">
        <f>'BA Form 2 Event Data'!CE41</f>
        <v>0</v>
      </c>
      <c r="U38" s="45"/>
      <c r="V38" s="68">
        <f ca="1">IF(CELL("type",'Data Entry'!$E38) = "v",((E38+H38+K38+N38-Q38*10*'Data Entry'!$E38+T38)-(D38+G38+J38+M38+S38)),"")</f>
        <v>0</v>
      </c>
    </row>
    <row r="39" spans="1:22" ht="15.75">
      <c r="A39" s="1">
        <v>36</v>
      </c>
      <c r="B39" s="21"/>
      <c r="C39" s="25"/>
      <c r="D39" s="68">
        <f>'BA Form 2 Event Data'!Y42</f>
        <v>0</v>
      </c>
      <c r="E39" s="68">
        <f>'BA Form 2 Event Data'!BZ42</f>
        <v>0</v>
      </c>
      <c r="G39" s="68">
        <f>'BA Form 2 Event Data'!Z42</f>
        <v>0</v>
      </c>
      <c r="H39" s="68">
        <f>'BA Form 2 Event Data'!CA42</f>
        <v>0</v>
      </c>
      <c r="J39" s="68">
        <f>'BA Form 2 Event Data'!AA42</f>
        <v>0</v>
      </c>
      <c r="K39" s="68">
        <f>'BA Form 2 Event Data'!CB42</f>
        <v>0</v>
      </c>
      <c r="M39" s="68">
        <f>'BA Form 2 Event Data'!AB42</f>
        <v>0</v>
      </c>
      <c r="N39" s="68">
        <f>'BA Form 2 Event Data'!CC42</f>
        <v>0</v>
      </c>
      <c r="P39" s="68">
        <f>'BA Form 2 Event Data'!AC42</f>
        <v>0</v>
      </c>
      <c r="Q39" s="68">
        <f>'BA Form 2 Event Data'!CD42</f>
        <v>0</v>
      </c>
      <c r="S39" s="68">
        <f>'BA Form 2 Event Data'!AD42</f>
        <v>0</v>
      </c>
      <c r="T39" s="68">
        <f>'BA Form 2 Event Data'!CE42</f>
        <v>0</v>
      </c>
      <c r="U39" s="45"/>
      <c r="V39" s="68">
        <f ca="1">IF(CELL("type",'Data Entry'!$E39) = "v",((E39+H39+K39+N39-Q39*10*'Data Entry'!$E39+T39)-(D39+G39+J39+M39+S39)),"")</f>
        <v>0</v>
      </c>
    </row>
    <row r="40" spans="1:22">
      <c r="A40" s="1">
        <v>37</v>
      </c>
      <c r="B40" s="23" t="str">
        <f ca="1">IF(CELL("type",'Data Entry'!$B40) = "v",'Data Entry'!$B40,"")</f>
        <v/>
      </c>
      <c r="C40" s="2" t="str">
        <f ca="1">IF(CELL("type",'Data Entry'!$C40)="v",'Data Entry'!$C40,"")</f>
        <v/>
      </c>
      <c r="D40" s="57">
        <f>'BA Form 2 Event Data'!Y43</f>
        <v>0</v>
      </c>
      <c r="E40" s="57">
        <f>'BA Form 2 Event Data'!BZ43</f>
        <v>0</v>
      </c>
      <c r="G40" s="57">
        <f>'BA Form 2 Event Data'!Z43</f>
        <v>0</v>
      </c>
      <c r="H40" s="57">
        <f>'BA Form 2 Event Data'!CA43</f>
        <v>0</v>
      </c>
      <c r="J40" s="57">
        <f>'BA Form 2 Event Data'!AA43</f>
        <v>0</v>
      </c>
      <c r="K40" s="57">
        <f>'BA Form 2 Event Data'!CB43</f>
        <v>0</v>
      </c>
      <c r="M40" s="57">
        <f>'BA Form 2 Event Data'!AB43</f>
        <v>0</v>
      </c>
      <c r="N40" s="57">
        <f>'BA Form 2 Event Data'!CC43</f>
        <v>0</v>
      </c>
      <c r="P40" s="57">
        <f>'BA Form 2 Event Data'!AC43</f>
        <v>0</v>
      </c>
      <c r="Q40" s="57">
        <f>'BA Form 2 Event Data'!CD43</f>
        <v>0</v>
      </c>
      <c r="S40" s="57">
        <f>'BA Form 2 Event Data'!AD43</f>
        <v>0</v>
      </c>
      <c r="T40" s="57">
        <f>'BA Form 2 Event Data'!CE43</f>
        <v>0</v>
      </c>
      <c r="V40" s="57">
        <f ca="1">IF(CELL("type",'Data Entry'!$E40) = "v",((E40+H40+K40+N40-Q40*10*'Data Entry'!$E40+T40)-(D40+G40+J40+M40+S40)),"")</f>
        <v>0</v>
      </c>
    </row>
    <row r="41" spans="1:22">
      <c r="A41" s="1">
        <v>38</v>
      </c>
      <c r="B41" s="23" t="str">
        <f ca="1">IF(CELL("type",'Data Entry'!$B41) = "v",'Data Entry'!$B41,"")</f>
        <v/>
      </c>
      <c r="C41" s="2" t="str">
        <f ca="1">IF(CELL("type",'Data Entry'!$C41)="v",'Data Entry'!$C41,"")</f>
        <v/>
      </c>
      <c r="D41" s="57">
        <f>'BA Form 2 Event Data'!Y44</f>
        <v>0</v>
      </c>
      <c r="E41" s="57">
        <f>'BA Form 2 Event Data'!BZ44</f>
        <v>0</v>
      </c>
      <c r="G41" s="57">
        <f>'BA Form 2 Event Data'!Z44</f>
        <v>0</v>
      </c>
      <c r="H41" s="57">
        <f>'BA Form 2 Event Data'!CA44</f>
        <v>0</v>
      </c>
      <c r="J41" s="57">
        <f>'BA Form 2 Event Data'!AA44</f>
        <v>0</v>
      </c>
      <c r="K41" s="57">
        <f>'BA Form 2 Event Data'!CB44</f>
        <v>0</v>
      </c>
      <c r="M41" s="57">
        <f>'BA Form 2 Event Data'!AB44</f>
        <v>0</v>
      </c>
      <c r="N41" s="57">
        <f>'BA Form 2 Event Data'!CC44</f>
        <v>0</v>
      </c>
      <c r="P41" s="57">
        <f>'BA Form 2 Event Data'!AC44</f>
        <v>0</v>
      </c>
      <c r="Q41" s="57">
        <f>'BA Form 2 Event Data'!CD44</f>
        <v>0</v>
      </c>
      <c r="S41" s="57">
        <f>'BA Form 2 Event Data'!AD44</f>
        <v>0</v>
      </c>
      <c r="T41" s="57">
        <f>'BA Form 2 Event Data'!CE44</f>
        <v>0</v>
      </c>
      <c r="V41" s="57">
        <f ca="1">IF(CELL("type",'Data Entry'!$E41) = "v",((E41+H41+K41+N41-Q41*10*'Data Entry'!$E41+T41)-(D41+G41+J41+M41+S41)),"")</f>
        <v>0</v>
      </c>
    </row>
    <row r="42" spans="1:22" ht="15.75">
      <c r="A42" s="1">
        <v>39</v>
      </c>
      <c r="B42" s="21"/>
      <c r="C42" s="25"/>
      <c r="D42" s="68">
        <f>'BA Form 2 Event Data'!Y45</f>
        <v>0</v>
      </c>
      <c r="E42" s="68">
        <f>'BA Form 2 Event Data'!BZ45</f>
        <v>0</v>
      </c>
      <c r="G42" s="68">
        <f>'BA Form 2 Event Data'!Z45</f>
        <v>0</v>
      </c>
      <c r="H42" s="68">
        <f>'BA Form 2 Event Data'!CA45</f>
        <v>0</v>
      </c>
      <c r="J42" s="68">
        <f>'BA Form 2 Event Data'!AA45</f>
        <v>0</v>
      </c>
      <c r="K42" s="68">
        <f>'BA Form 2 Event Data'!CB45</f>
        <v>0</v>
      </c>
      <c r="M42" s="68">
        <f>'BA Form 2 Event Data'!AB45</f>
        <v>0</v>
      </c>
      <c r="N42" s="68">
        <f>'BA Form 2 Event Data'!CC45</f>
        <v>0</v>
      </c>
      <c r="P42" s="68">
        <f>'BA Form 2 Event Data'!AC45</f>
        <v>0</v>
      </c>
      <c r="Q42" s="68">
        <f>'BA Form 2 Event Data'!CD45</f>
        <v>0</v>
      </c>
      <c r="S42" s="68">
        <f>'BA Form 2 Event Data'!AD45</f>
        <v>0</v>
      </c>
      <c r="T42" s="68">
        <f>'BA Form 2 Event Data'!CE45</f>
        <v>0</v>
      </c>
      <c r="U42" s="45"/>
      <c r="V42" s="68">
        <f ca="1">IF(CELL("type",'Data Entry'!$E42) = "v",((E42+H42+K42+N42-Q42*10*'Data Entry'!$E42+T42)-(D42+G42+J42+M42+S42)),"")</f>
        <v>0</v>
      </c>
    </row>
    <row r="43" spans="1:22" ht="15.75">
      <c r="A43" s="1">
        <v>40</v>
      </c>
      <c r="B43" s="21"/>
      <c r="C43" s="25"/>
      <c r="D43" s="68">
        <f>'BA Form 2 Event Data'!Y46</f>
        <v>0</v>
      </c>
      <c r="E43" s="68">
        <f>'BA Form 2 Event Data'!BZ46</f>
        <v>0</v>
      </c>
      <c r="G43" s="68">
        <f>'BA Form 2 Event Data'!Z46</f>
        <v>0</v>
      </c>
      <c r="H43" s="68">
        <f>'BA Form 2 Event Data'!CA46</f>
        <v>0</v>
      </c>
      <c r="J43" s="68">
        <f>'BA Form 2 Event Data'!AA46</f>
        <v>0</v>
      </c>
      <c r="K43" s="68">
        <f>'BA Form 2 Event Data'!CB46</f>
        <v>0</v>
      </c>
      <c r="M43" s="68">
        <f>'BA Form 2 Event Data'!AB46</f>
        <v>0</v>
      </c>
      <c r="N43" s="68">
        <f>'BA Form 2 Event Data'!CC46</f>
        <v>0</v>
      </c>
      <c r="P43" s="68">
        <f>'BA Form 2 Event Data'!AC46</f>
        <v>0</v>
      </c>
      <c r="Q43" s="68">
        <f>'BA Form 2 Event Data'!CD46</f>
        <v>0</v>
      </c>
      <c r="S43" s="68">
        <f>'BA Form 2 Event Data'!AD46</f>
        <v>0</v>
      </c>
      <c r="T43" s="68">
        <f>'BA Form 2 Event Data'!CE46</f>
        <v>0</v>
      </c>
      <c r="U43" s="45"/>
      <c r="V43" s="68">
        <f ca="1">IF(CELL("type",'Data Entry'!$E43) = "v",((E43+H43+K43+N43-Q43*10*'Data Entry'!$E43+T43)-(D43+G43+J43+M43+S43)),"")</f>
        <v>0</v>
      </c>
    </row>
    <row r="44" spans="1:22" ht="15.75">
      <c r="A44" s="1">
        <v>41</v>
      </c>
      <c r="B44" s="23" t="str">
        <f ca="1">IF(CELL("type",'Data Entry'!$B36) = "v",'Data Entry'!$B36,"")</f>
        <v/>
      </c>
      <c r="C44" s="2" t="str">
        <f ca="1">IF(CELL("type",'Data Entry'!$C36)="v",'Data Entry'!$C36,"")</f>
        <v/>
      </c>
      <c r="D44" s="57">
        <f>'BA Form 2 Event Data'!Y47</f>
        <v>0</v>
      </c>
      <c r="E44" s="57">
        <f>'BA Form 2 Event Data'!BZ47</f>
        <v>0</v>
      </c>
      <c r="G44" s="57">
        <f>'BA Form 2 Event Data'!Z47</f>
        <v>0</v>
      </c>
      <c r="H44" s="57">
        <f>'BA Form 2 Event Data'!CA47</f>
        <v>0</v>
      </c>
      <c r="J44" s="57">
        <f>'BA Form 2 Event Data'!AA47</f>
        <v>0</v>
      </c>
      <c r="K44" s="57">
        <f>'BA Form 2 Event Data'!CB47</f>
        <v>0</v>
      </c>
      <c r="M44" s="57">
        <f>'BA Form 2 Event Data'!AB47</f>
        <v>0</v>
      </c>
      <c r="N44" s="57">
        <f>'BA Form 2 Event Data'!CC47</f>
        <v>0</v>
      </c>
      <c r="P44" s="57">
        <f>'BA Form 2 Event Data'!AC47</f>
        <v>0</v>
      </c>
      <c r="Q44" s="57">
        <f>'BA Form 2 Event Data'!CD47</f>
        <v>0</v>
      </c>
      <c r="S44" s="57">
        <f>'BA Form 2 Event Data'!AD47</f>
        <v>0</v>
      </c>
      <c r="T44" s="57">
        <f>'BA Form 2 Event Data'!CE47</f>
        <v>0</v>
      </c>
      <c r="U44" s="45"/>
      <c r="V44" s="57">
        <f ca="1">IF(CELL("type",'Data Entry'!$E44) = "v",((E44+H44+K44+N44-Q44*10*'Data Entry'!$E44+T44)-(D44+G44+J44+M44+S44)),"")</f>
        <v>0</v>
      </c>
    </row>
    <row r="45" spans="1:22" ht="15.75">
      <c r="A45" s="1">
        <v>42</v>
      </c>
      <c r="B45" s="23" t="str">
        <f ca="1">IF(CELL("type",'Data Entry'!$B37) = "v",'Data Entry'!$B37,"")</f>
        <v/>
      </c>
      <c r="C45" s="2" t="str">
        <f ca="1">IF(CELL("type",'Data Entry'!$C37)="v",'Data Entry'!$C37,"")</f>
        <v/>
      </c>
      <c r="D45" s="57">
        <f>'BA Form 2 Event Data'!Y48</f>
        <v>0</v>
      </c>
      <c r="E45" s="57">
        <f>'BA Form 2 Event Data'!BZ48</f>
        <v>0</v>
      </c>
      <c r="G45" s="57">
        <f>'BA Form 2 Event Data'!Z48</f>
        <v>0</v>
      </c>
      <c r="H45" s="57">
        <f>'BA Form 2 Event Data'!CA48</f>
        <v>0</v>
      </c>
      <c r="J45" s="57">
        <f>'BA Form 2 Event Data'!AA48</f>
        <v>0</v>
      </c>
      <c r="K45" s="57">
        <f>'BA Form 2 Event Data'!CB48</f>
        <v>0</v>
      </c>
      <c r="M45" s="57">
        <f>'BA Form 2 Event Data'!AB48</f>
        <v>0</v>
      </c>
      <c r="N45" s="57">
        <f>'BA Form 2 Event Data'!CC48</f>
        <v>0</v>
      </c>
      <c r="P45" s="57">
        <f>'BA Form 2 Event Data'!AC48</f>
        <v>0</v>
      </c>
      <c r="Q45" s="57">
        <f>'BA Form 2 Event Data'!CD48</f>
        <v>0</v>
      </c>
      <c r="S45" s="57">
        <f>'BA Form 2 Event Data'!AD48</f>
        <v>0</v>
      </c>
      <c r="T45" s="57">
        <f>'BA Form 2 Event Data'!CE48</f>
        <v>0</v>
      </c>
      <c r="U45" s="45"/>
      <c r="V45" s="57">
        <f ca="1">IF(CELL("type",'Data Entry'!$E45) = "v",((E45+H45+K45+N45-Q45*10*'Data Entry'!$E45+T45)-(D45+G45+J45+M45+S45)),"")</f>
        <v>0</v>
      </c>
    </row>
    <row r="46" spans="1:22" ht="90" customHeight="1">
      <c r="B46" s="200" t="s">
        <v>187</v>
      </c>
      <c r="C46" s="200"/>
      <c r="D46" s="199" t="s">
        <v>66</v>
      </c>
      <c r="E46" s="199"/>
      <c r="F46" s="56"/>
      <c r="G46" s="199" t="s">
        <v>73</v>
      </c>
      <c r="H46" s="199"/>
      <c r="I46" s="56"/>
      <c r="J46" s="199" t="s">
        <v>67</v>
      </c>
      <c r="K46" s="199"/>
      <c r="L46" s="56"/>
      <c r="M46" s="199" t="s">
        <v>68</v>
      </c>
      <c r="N46" s="199"/>
      <c r="O46" s="56"/>
      <c r="P46" s="112" t="s">
        <v>185</v>
      </c>
      <c r="Q46" s="113"/>
      <c r="R46" s="56"/>
      <c r="S46" s="199" t="s">
        <v>186</v>
      </c>
      <c r="T46" s="199"/>
    </row>
    <row r="47" spans="1:22" ht="18">
      <c r="B47" s="69" t="s">
        <v>71</v>
      </c>
    </row>
    <row r="48" spans="1:22" ht="82.5" customHeight="1">
      <c r="B48" s="72" t="s">
        <v>109</v>
      </c>
      <c r="C48" s="198" t="s">
        <v>188</v>
      </c>
      <c r="D48" s="198"/>
      <c r="E48" s="198"/>
      <c r="F48" s="198"/>
      <c r="G48" s="198"/>
      <c r="H48" s="198"/>
      <c r="I48" s="198"/>
      <c r="J48" s="198"/>
      <c r="K48" s="198"/>
      <c r="L48" s="198"/>
      <c r="M48" s="198"/>
      <c r="N48" s="198"/>
      <c r="O48" s="198"/>
      <c r="P48" s="198"/>
      <c r="Q48" s="198"/>
      <c r="R48" s="198"/>
      <c r="S48" s="198"/>
      <c r="T48" s="198"/>
    </row>
    <row r="49" spans="2:20" ht="12.75" customHeight="1">
      <c r="B49" s="72" t="s">
        <v>110</v>
      </c>
      <c r="C49" s="195" t="s">
        <v>114</v>
      </c>
      <c r="D49" s="195"/>
      <c r="E49" s="195"/>
      <c r="F49" s="195"/>
      <c r="G49" s="195"/>
      <c r="H49" s="195"/>
      <c r="I49" s="195"/>
      <c r="J49" s="195"/>
      <c r="K49" s="195"/>
      <c r="L49" s="195"/>
      <c r="M49" s="195"/>
      <c r="N49" s="195"/>
      <c r="O49" s="195"/>
      <c r="P49" s="195"/>
      <c r="Q49" s="195"/>
      <c r="R49" s="195"/>
      <c r="S49" s="195"/>
      <c r="T49" s="195"/>
    </row>
    <row r="50" spans="2:20" ht="12.75" customHeight="1">
      <c r="B50" s="72" t="s">
        <v>111</v>
      </c>
      <c r="C50" s="195" t="s">
        <v>112</v>
      </c>
      <c r="D50" s="195"/>
      <c r="E50" s="195"/>
      <c r="F50" s="195"/>
      <c r="G50" s="195"/>
      <c r="H50" s="195"/>
      <c r="I50" s="195"/>
      <c r="J50" s="195"/>
      <c r="K50" s="195"/>
      <c r="L50" s="195"/>
      <c r="M50" s="195"/>
      <c r="N50" s="195"/>
      <c r="O50" s="195"/>
      <c r="P50" s="195"/>
      <c r="Q50" s="195"/>
      <c r="R50" s="195"/>
      <c r="S50" s="195"/>
      <c r="T50" s="195"/>
    </row>
    <row r="51" spans="2:20" ht="12.75" customHeight="1">
      <c r="B51" s="72" t="s">
        <v>113</v>
      </c>
      <c r="C51" s="195" t="s">
        <v>117</v>
      </c>
      <c r="D51" s="195"/>
      <c r="E51" s="195"/>
      <c r="F51" s="195"/>
      <c r="G51" s="195"/>
      <c r="H51" s="195"/>
      <c r="I51" s="195"/>
      <c r="J51" s="195"/>
      <c r="K51" s="195"/>
      <c r="L51" s="195"/>
      <c r="M51" s="195"/>
      <c r="N51" s="195"/>
      <c r="O51" s="195"/>
      <c r="P51" s="195"/>
      <c r="Q51" s="195"/>
      <c r="R51" s="195"/>
      <c r="S51" s="195"/>
      <c r="T51" s="195"/>
    </row>
    <row r="52" spans="2:20" ht="12.75" customHeight="1">
      <c r="B52" s="72" t="s">
        <v>115</v>
      </c>
      <c r="C52" s="195" t="s">
        <v>116</v>
      </c>
      <c r="D52" s="195"/>
      <c r="E52" s="195"/>
      <c r="F52" s="195"/>
      <c r="G52" s="195"/>
      <c r="H52" s="195"/>
      <c r="I52" s="195"/>
      <c r="J52" s="195"/>
      <c r="K52" s="195"/>
      <c r="L52" s="195"/>
      <c r="M52" s="195"/>
      <c r="N52" s="195"/>
      <c r="O52" s="195"/>
      <c r="P52" s="195"/>
      <c r="Q52" s="195"/>
      <c r="R52" s="195"/>
      <c r="S52" s="195"/>
      <c r="T52" s="195"/>
    </row>
    <row r="53" spans="2:20" ht="12.75" customHeight="1">
      <c r="B53" s="72" t="s">
        <v>118</v>
      </c>
      <c r="C53" s="195" t="s">
        <v>183</v>
      </c>
      <c r="D53" s="195"/>
      <c r="E53" s="195"/>
      <c r="F53" s="195"/>
      <c r="G53" s="195"/>
      <c r="H53" s="195"/>
      <c r="I53" s="195"/>
      <c r="J53" s="195"/>
      <c r="K53" s="195"/>
      <c r="L53" s="195"/>
      <c r="M53" s="195"/>
      <c r="N53" s="195"/>
      <c r="O53" s="195"/>
      <c r="P53" s="195"/>
      <c r="Q53" s="195"/>
      <c r="R53" s="195"/>
      <c r="S53" s="195"/>
      <c r="T53" s="195"/>
    </row>
    <row r="54" spans="2:20" ht="12.75" customHeight="1">
      <c r="B54" s="72" t="s">
        <v>119</v>
      </c>
      <c r="C54" s="195" t="s">
        <v>184</v>
      </c>
      <c r="D54" s="195"/>
      <c r="E54" s="195"/>
      <c r="F54" s="195"/>
      <c r="G54" s="195"/>
      <c r="H54" s="195"/>
      <c r="I54" s="195"/>
      <c r="J54" s="195"/>
      <c r="K54" s="195"/>
      <c r="L54" s="195"/>
      <c r="M54" s="195"/>
      <c r="N54" s="195"/>
      <c r="O54" s="195"/>
      <c r="P54" s="195"/>
      <c r="Q54" s="195"/>
      <c r="R54" s="195"/>
      <c r="S54" s="195"/>
      <c r="T54" s="195"/>
    </row>
    <row r="55" spans="2:20">
      <c r="B55" s="72"/>
      <c r="C55" s="195"/>
      <c r="D55" s="195"/>
      <c r="E55" s="195"/>
      <c r="F55" s="195"/>
      <c r="G55" s="195"/>
      <c r="H55" s="195"/>
      <c r="I55" s="195"/>
      <c r="J55" s="195"/>
      <c r="K55" s="195"/>
      <c r="L55" s="195"/>
      <c r="M55" s="195"/>
      <c r="N55" s="195"/>
      <c r="O55" s="195"/>
      <c r="P55" s="195"/>
      <c r="Q55" s="195"/>
      <c r="R55" s="195"/>
      <c r="S55" s="195"/>
      <c r="T55" s="195"/>
    </row>
    <row r="56" spans="2:20">
      <c r="B56" s="72"/>
      <c r="C56" s="195"/>
      <c r="D56" s="195"/>
      <c r="E56" s="195"/>
      <c r="F56" s="195"/>
      <c r="G56" s="195"/>
      <c r="H56" s="195"/>
      <c r="I56" s="195"/>
      <c r="J56" s="195"/>
      <c r="K56" s="195"/>
      <c r="L56" s="195"/>
      <c r="M56" s="195"/>
      <c r="N56" s="195"/>
      <c r="O56" s="195"/>
      <c r="P56" s="195"/>
      <c r="Q56" s="195"/>
      <c r="R56" s="195"/>
      <c r="S56" s="195"/>
      <c r="T56" s="195"/>
    </row>
    <row r="57" spans="2:20">
      <c r="B57" s="72"/>
      <c r="C57" s="195"/>
      <c r="D57" s="195"/>
      <c r="E57" s="195"/>
      <c r="F57" s="195"/>
      <c r="G57" s="195"/>
      <c r="H57" s="195"/>
      <c r="I57" s="195"/>
      <c r="J57" s="195"/>
      <c r="K57" s="195"/>
      <c r="L57" s="195"/>
      <c r="M57" s="195"/>
      <c r="N57" s="195"/>
      <c r="O57" s="195"/>
      <c r="P57" s="195"/>
      <c r="Q57" s="195"/>
      <c r="R57" s="195"/>
      <c r="S57" s="195"/>
      <c r="T57" s="195"/>
    </row>
    <row r="58" spans="2:20">
      <c r="B58" s="72"/>
      <c r="C58" s="195"/>
      <c r="D58" s="195"/>
      <c r="E58" s="195"/>
      <c r="F58" s="195"/>
      <c r="G58" s="195"/>
      <c r="H58" s="195"/>
      <c r="I58" s="195"/>
      <c r="J58" s="195"/>
      <c r="K58" s="195"/>
      <c r="L58" s="195"/>
      <c r="M58" s="195"/>
      <c r="N58" s="195"/>
      <c r="O58" s="195"/>
      <c r="P58" s="195"/>
      <c r="Q58" s="195"/>
      <c r="R58" s="195"/>
      <c r="S58" s="195"/>
      <c r="T58" s="195"/>
    </row>
    <row r="59" spans="2:20">
      <c r="B59" s="72"/>
      <c r="C59" s="195"/>
      <c r="D59" s="195"/>
      <c r="E59" s="195"/>
      <c r="F59" s="195"/>
      <c r="G59" s="195"/>
      <c r="H59" s="195"/>
      <c r="I59" s="195"/>
      <c r="J59" s="195"/>
      <c r="K59" s="195"/>
      <c r="L59" s="195"/>
      <c r="M59" s="195"/>
      <c r="N59" s="195"/>
      <c r="O59" s="195"/>
      <c r="P59" s="195"/>
      <c r="Q59" s="195"/>
      <c r="R59" s="195"/>
      <c r="S59" s="195"/>
      <c r="T59" s="195"/>
    </row>
    <row r="60" spans="2:20">
      <c r="B60" s="72"/>
      <c r="C60" s="195"/>
      <c r="D60" s="195"/>
      <c r="E60" s="195"/>
      <c r="F60" s="195"/>
      <c r="G60" s="195"/>
      <c r="H60" s="195"/>
      <c r="I60" s="195"/>
      <c r="J60" s="195"/>
      <c r="K60" s="195"/>
      <c r="L60" s="195"/>
      <c r="M60" s="195"/>
      <c r="N60" s="195"/>
      <c r="O60" s="195"/>
      <c r="P60" s="195"/>
      <c r="Q60" s="195"/>
      <c r="R60" s="195"/>
      <c r="S60" s="195"/>
      <c r="T60" s="195"/>
    </row>
    <row r="61" spans="2:20">
      <c r="B61" s="72"/>
      <c r="C61" s="195"/>
      <c r="D61" s="195"/>
      <c r="E61" s="195"/>
      <c r="F61" s="195"/>
      <c r="G61" s="195"/>
      <c r="H61" s="195"/>
      <c r="I61" s="195"/>
      <c r="J61" s="195"/>
      <c r="K61" s="195"/>
      <c r="L61" s="195"/>
      <c r="M61" s="195"/>
      <c r="N61" s="195"/>
      <c r="O61" s="195"/>
      <c r="P61" s="195"/>
      <c r="Q61" s="195"/>
      <c r="R61" s="195"/>
      <c r="S61" s="195"/>
      <c r="T61" s="195"/>
    </row>
  </sheetData>
  <mergeCells count="32">
    <mergeCell ref="C48:T48"/>
    <mergeCell ref="C49:T49"/>
    <mergeCell ref="D1:E1"/>
    <mergeCell ref="G1:H1"/>
    <mergeCell ref="J1:K1"/>
    <mergeCell ref="M1:N1"/>
    <mergeCell ref="S1:T1"/>
    <mergeCell ref="U2:U3"/>
    <mergeCell ref="V2:V3"/>
    <mergeCell ref="B46:C46"/>
    <mergeCell ref="D46:E46"/>
    <mergeCell ref="G46:H46"/>
    <mergeCell ref="J46:K46"/>
    <mergeCell ref="M46:N46"/>
    <mergeCell ref="S46:T46"/>
    <mergeCell ref="F2:F3"/>
    <mergeCell ref="I2:I3"/>
    <mergeCell ref="L2:L3"/>
    <mergeCell ref="O2:O3"/>
    <mergeCell ref="R2:R3"/>
    <mergeCell ref="C50:T50"/>
    <mergeCell ref="C51:T51"/>
    <mergeCell ref="C52:T52"/>
    <mergeCell ref="C60:T60"/>
    <mergeCell ref="C61:T61"/>
    <mergeCell ref="C54:T54"/>
    <mergeCell ref="C55:T55"/>
    <mergeCell ref="C56:T56"/>
    <mergeCell ref="C57:T57"/>
    <mergeCell ref="C58:T58"/>
    <mergeCell ref="C59:T59"/>
    <mergeCell ref="C53:T53"/>
  </mergeCells>
  <dataValidations count="5">
    <dataValidation type="whole" allowBlank="1" showInputMessage="1" showErrorMessage="1" sqref="J4:J45">
      <formula1>-5000</formula1>
      <formula2>5000</formula2>
    </dataValidation>
    <dataValidation type="whole" allowBlank="1" showInputMessage="1" showErrorMessage="1" sqref="T4:T45">
      <formula1>-500</formula1>
      <formula2>1000</formula2>
    </dataValidation>
    <dataValidation type="whole" allowBlank="1" showInputMessage="1" showErrorMessage="1" sqref="S4:S45">
      <formula1>0</formula1>
      <formula2>8000</formula2>
    </dataValidation>
    <dataValidation type="whole" allowBlank="1" showInputMessage="1" showErrorMessage="1" sqref="Q5:Q45">
      <formula1>-500</formula1>
      <formula2>500</formula2>
    </dataValidation>
    <dataValidation type="whole" allowBlank="1" showInputMessage="1" showErrorMessage="1" sqref="D4:E45">
      <formula1>-8000</formula1>
      <formula2>8000</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W227"/>
  <sheetViews>
    <sheetView zoomScale="69" zoomScaleNormal="69" workbookViewId="0">
      <selection activeCell="Q6" sqref="Q6"/>
    </sheetView>
  </sheetViews>
  <sheetFormatPr defaultRowHeight="12.75"/>
  <cols>
    <col min="2" max="2" width="22.5703125" style="16" customWidth="1"/>
    <col min="3" max="3" width="9.710937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30" t="str">
        <f>'Data Entry'!C1</f>
        <v>MyBA</v>
      </c>
      <c r="D1" s="30"/>
      <c r="E1" s="193" t="s">
        <v>197</v>
      </c>
      <c r="F1" s="194"/>
      <c r="G1" s="194"/>
      <c r="H1" s="194"/>
      <c r="I1" s="194"/>
      <c r="J1" s="194"/>
      <c r="K1" s="194"/>
      <c r="M1" s="59"/>
      <c r="P1" s="191" t="s">
        <v>41</v>
      </c>
      <c r="Q1" s="192"/>
      <c r="R1" s="65"/>
    </row>
    <row r="2" spans="1:49">
      <c r="A2" s="1" t="s">
        <v>180</v>
      </c>
      <c r="B2" s="15" t="s">
        <v>18</v>
      </c>
      <c r="C2" s="17"/>
      <c r="D2" s="6" t="s">
        <v>43</v>
      </c>
      <c r="E2" s="8" t="s">
        <v>45</v>
      </c>
      <c r="F2" s="4" t="s">
        <v>175</v>
      </c>
      <c r="G2" s="8"/>
      <c r="H2" s="4" t="s">
        <v>176</v>
      </c>
      <c r="I2" s="8"/>
      <c r="J2" s="6" t="s">
        <v>36</v>
      </c>
      <c r="K2" s="9" t="s">
        <v>46</v>
      </c>
      <c r="L2" s="10"/>
      <c r="O2" s="10"/>
      <c r="P2" s="4" t="s">
        <v>177</v>
      </c>
      <c r="Q2" s="38" t="s">
        <v>178</v>
      </c>
      <c r="R2" s="41"/>
      <c r="S2" s="10"/>
      <c r="T2" s="10"/>
      <c r="U2" s="10"/>
      <c r="V2" s="10"/>
      <c r="W2" s="10"/>
      <c r="X2" s="10"/>
      <c r="Y2" s="10"/>
      <c r="Z2" s="10"/>
      <c r="AA2" s="10"/>
      <c r="AB2" s="10"/>
      <c r="AC2" s="10"/>
      <c r="AD2" s="10"/>
      <c r="AE2" s="10"/>
      <c r="AF2" s="10"/>
      <c r="AG2" s="10"/>
      <c r="AH2" s="10"/>
    </row>
    <row r="3" spans="1:49" ht="13.5" thickBot="1">
      <c r="A3" s="1" t="s">
        <v>181</v>
      </c>
      <c r="B3" s="52" t="s">
        <v>19</v>
      </c>
      <c r="C3" s="53" t="s">
        <v>9</v>
      </c>
      <c r="D3" s="39" t="s">
        <v>44</v>
      </c>
      <c r="E3" s="9" t="s">
        <v>9</v>
      </c>
      <c r="F3" s="7" t="s">
        <v>12</v>
      </c>
      <c r="G3" s="9" t="s">
        <v>42</v>
      </c>
      <c r="H3" s="39" t="s">
        <v>12</v>
      </c>
      <c r="I3" s="42" t="s">
        <v>42</v>
      </c>
      <c r="J3" s="7" t="s">
        <v>21</v>
      </c>
      <c r="K3" s="9" t="s">
        <v>47</v>
      </c>
      <c r="L3" s="37">
        <v>0.8</v>
      </c>
      <c r="O3" s="10"/>
      <c r="P3" s="39" t="s">
        <v>5</v>
      </c>
      <c r="Q3" s="40" t="s">
        <v>5</v>
      </c>
      <c r="R3" s="40"/>
      <c r="S3" s="10"/>
      <c r="T3" s="10"/>
      <c r="U3" s="10"/>
      <c r="V3" s="10"/>
      <c r="W3" s="10"/>
      <c r="X3" s="10"/>
      <c r="Y3" s="10"/>
      <c r="Z3" s="10"/>
      <c r="AA3" s="10"/>
      <c r="AB3" s="10"/>
      <c r="AC3" s="10"/>
      <c r="AD3" s="10"/>
      <c r="AE3" s="10"/>
      <c r="AF3" s="10"/>
      <c r="AG3" s="10"/>
      <c r="AH3" s="10"/>
    </row>
    <row r="4" spans="1:49" ht="15.75" customHeight="1">
      <c r="A4" s="1">
        <v>1</v>
      </c>
      <c r="B4" s="51">
        <f>'Data Entry'!B4</f>
        <v>40515.727777777778</v>
      </c>
      <c r="C4" s="2">
        <f>'Data Entry'!C4</f>
        <v>-4.3999999999999997E-2</v>
      </c>
      <c r="D4" s="126">
        <f>'BA Form 2 Event Data'!E7</f>
        <v>0</v>
      </c>
      <c r="E4" s="127">
        <f>'BA Form 2 Event Data'!CL7-'BA Form 2 Event Data'!W7</f>
        <v>0</v>
      </c>
      <c r="F4" s="128">
        <f>'BA Form 2 Event Data'!X7</f>
        <v>0</v>
      </c>
      <c r="G4" s="58">
        <f ca="1">IF(CELL("type",Adjustments!$V4) = "v",(Adjustments!$D4+Adjustments!$G4+Adjustments!$J4+Adjustments!$M4+Adjustments!$S4),0)</f>
        <v>0</v>
      </c>
      <c r="H4" s="57">
        <f>'BA Form 2 Event Data'!CM7</f>
        <v>0</v>
      </c>
      <c r="I4" s="57">
        <f ca="1">IF(CELL("type",Adjustments2052!$V4) = "v",(Adjustments2052!$E4+Adjustments2052!$H4+Adjustments2052!$K4+Adjustments2052!$N4+Adjustments2052!$Q4+Adjustments2052!$T4),0)</f>
        <v>0</v>
      </c>
      <c r="J4" s="43" t="e">
        <f t="shared" ref="J4:J45" ca="1" si="0">IF($K4="y", "",IF(CELL("type",$E4) = "v",(($H4-$I4)-($F4-$G4))/(10*$E4),""))</f>
        <v>#DIV/0!</v>
      </c>
      <c r="K4" s="1" t="str">
        <f>'Data Entry'!K4</f>
        <v>N</v>
      </c>
      <c r="L4" s="32">
        <f t="shared" ref="L4:L45" ca="1" si="1">IF($K4="y", "",IF(CELL("type",$E4) = "v",(($H4-$I4)-($F4-$G4)),""))</f>
        <v>0</v>
      </c>
      <c r="P4" s="131">
        <f>'BA Form 2 Event Data'!AF7</f>
        <v>0</v>
      </c>
      <c r="Q4" s="131">
        <f>'BA Form 2 Event Data'!CX7</f>
        <v>0</v>
      </c>
      <c r="R4" s="150"/>
      <c r="AI4" s="44">
        <v>-5.7760692778103362E-2</v>
      </c>
      <c r="AJ4" s="29">
        <v>23.246720631917327</v>
      </c>
      <c r="AM4" s="190" t="s">
        <v>77</v>
      </c>
      <c r="AN4" s="190"/>
      <c r="AO4" s="190"/>
      <c r="AP4" s="190"/>
      <c r="AQ4" s="190"/>
      <c r="AR4" s="64"/>
      <c r="AS4" s="64"/>
      <c r="AT4" s="64"/>
      <c r="AU4" s="64"/>
      <c r="AV4" s="64"/>
      <c r="AW4" s="64"/>
    </row>
    <row r="5" spans="1:49" ht="15.75" customHeight="1">
      <c r="A5" s="1">
        <v>2</v>
      </c>
      <c r="B5" s="19">
        <f>'Data Entry'!B5</f>
        <v>40531.993055555555</v>
      </c>
      <c r="C5" s="2">
        <f>'Data Entry'!C5</f>
        <v>-3.6999999999999998E-2</v>
      </c>
      <c r="D5" s="129">
        <f>'BA Form 2 Event Data'!E8</f>
        <v>0</v>
      </c>
      <c r="E5" s="130">
        <f>'BA Form 2 Event Data'!CL8-'BA Form 2 Event Data'!W8</f>
        <v>0</v>
      </c>
      <c r="F5" s="131">
        <f>'BA Form 2 Event Data'!X8</f>
        <v>0</v>
      </c>
      <c r="G5" s="43">
        <f ca="1">IF(CELL("type",Adjustments!$V5) = "v",(Adjustments!$D5+Adjustments!$G5+Adjustments!$J5+Adjustments!$M5+Adjustments!$S5),0)</f>
        <v>0</v>
      </c>
      <c r="H5" s="57">
        <f>'BA Form 2 Event Data'!CM8</f>
        <v>0</v>
      </c>
      <c r="I5" s="43">
        <f ca="1">IF(CELL("type",Adjustments2052!$V5) = "v",(Adjustments2052!$E5+Adjustments2052!$H5+Adjustments2052!$K5+Adjustments2052!$N5+Adjustments2052!$Q5+Adjustments2052!$T5),0)</f>
        <v>0</v>
      </c>
      <c r="J5" s="43" t="e">
        <f t="shared" ca="1" si="0"/>
        <v>#DIV/0!</v>
      </c>
      <c r="K5" s="1" t="str">
        <f>'Data Entry'!K5</f>
        <v>N</v>
      </c>
      <c r="L5" s="32">
        <f t="shared" ca="1" si="1"/>
        <v>0</v>
      </c>
      <c r="P5" s="131">
        <f>'BA Form 2 Event Data'!AF8</f>
        <v>0</v>
      </c>
      <c r="Q5" s="131">
        <f>'BA Form 2 Event Data'!CX8</f>
        <v>0</v>
      </c>
      <c r="R5" s="151"/>
      <c r="AI5" s="44">
        <v>-6.609326317200015E-2</v>
      </c>
      <c r="AJ5" s="29">
        <v>27.701624461582725</v>
      </c>
      <c r="AM5" s="190" t="s">
        <v>78</v>
      </c>
      <c r="AN5" s="190"/>
      <c r="AO5" s="190"/>
      <c r="AP5" s="190"/>
      <c r="AQ5" s="190"/>
      <c r="AR5" s="64"/>
      <c r="AS5" s="64"/>
      <c r="AT5" s="64"/>
      <c r="AU5" s="64"/>
      <c r="AV5" s="64"/>
      <c r="AW5" s="64"/>
    </row>
    <row r="6" spans="1:49" ht="15.75" customHeight="1">
      <c r="A6" s="1">
        <v>3</v>
      </c>
      <c r="B6" s="20">
        <f>'Data Entry'!B6</f>
        <v>40564.316666666666</v>
      </c>
      <c r="C6" s="25">
        <f>'Data Entry'!C6</f>
        <v>-4.2999999999999997E-2</v>
      </c>
      <c r="D6" s="129">
        <f>'BA Form 2 Event Data'!E9</f>
        <v>0</v>
      </c>
      <c r="E6" s="130">
        <f>'BA Form 2 Event Data'!CL9-'BA Form 2 Event Data'!W9</f>
        <v>0</v>
      </c>
      <c r="F6" s="131">
        <f>'BA Form 2 Event Data'!X9</f>
        <v>0</v>
      </c>
      <c r="G6" s="43">
        <f ca="1">IF(CELL("type",Adjustments!$V6) = "v",(Adjustments!$D6+Adjustments!$G6+Adjustments!$J6+Adjustments!$M6+Adjustments!$S6),0)</f>
        <v>0</v>
      </c>
      <c r="H6" s="57">
        <f>'BA Form 2 Event Data'!CM9</f>
        <v>0</v>
      </c>
      <c r="I6" s="43">
        <f ca="1">IF(CELL("type",Adjustments2052!$V6) = "v",(Adjustments2052!$E6+Adjustments2052!$H6+Adjustments2052!$K6+Adjustments2052!$N6+Adjustments2052!$Q6+Adjustments2052!$T6),0)</f>
        <v>0</v>
      </c>
      <c r="J6" s="43" t="e">
        <f t="shared" ca="1" si="0"/>
        <v>#DIV/0!</v>
      </c>
      <c r="K6" s="1" t="str">
        <f>'Data Entry'!K6</f>
        <v>N</v>
      </c>
      <c r="L6" s="32">
        <f t="shared" ca="1" si="1"/>
        <v>0</v>
      </c>
      <c r="P6" s="131">
        <f>'BA Form 2 Event Data'!AF9</f>
        <v>0</v>
      </c>
      <c r="Q6" s="131">
        <f>'BA Form 2 Event Data'!CX9</f>
        <v>0</v>
      </c>
      <c r="R6" s="151"/>
      <c r="AI6" s="44">
        <v>-4.0239788237002472E-2</v>
      </c>
      <c r="AJ6" s="29">
        <v>10.663229942321777</v>
      </c>
      <c r="AM6" s="190" t="s">
        <v>79</v>
      </c>
      <c r="AN6" s="190"/>
      <c r="AO6" s="190"/>
      <c r="AP6" s="190"/>
      <c r="AQ6" s="190"/>
      <c r="AR6" s="64"/>
      <c r="AS6" s="64"/>
      <c r="AT6" s="64"/>
      <c r="AU6" s="64"/>
      <c r="AV6" s="64"/>
      <c r="AW6" s="64"/>
    </row>
    <row r="7" spans="1:49" ht="15.75" customHeight="1">
      <c r="A7" s="1">
        <v>4</v>
      </c>
      <c r="B7" s="20">
        <f>'Data Entry'!B7</f>
        <v>40590.45416666667</v>
      </c>
      <c r="C7" s="25">
        <f>'Data Entry'!C7</f>
        <v>-4.2000000000000003E-2</v>
      </c>
      <c r="D7" s="129">
        <f>'BA Form 2 Event Data'!E10</f>
        <v>0</v>
      </c>
      <c r="E7" s="130">
        <f>'BA Form 2 Event Data'!CL10-'BA Form 2 Event Data'!W10</f>
        <v>0</v>
      </c>
      <c r="F7" s="131">
        <f>'BA Form 2 Event Data'!X10</f>
        <v>0</v>
      </c>
      <c r="G7" s="43">
        <f ca="1">IF(CELL("type",Adjustments!$V7) = "v",(Adjustments!$D7+Adjustments!$G7+Adjustments!$J7+Adjustments!$M7+Adjustments!$S7),0)</f>
        <v>0</v>
      </c>
      <c r="H7" s="57">
        <f>'BA Form 2 Event Data'!CM10</f>
        <v>0</v>
      </c>
      <c r="I7" s="43">
        <f ca="1">IF(CELL("type",Adjustments2052!$V7) = "v",(Adjustments2052!$E7+Adjustments2052!$H7+Adjustments2052!$K7+Adjustments2052!$N7+Adjustments2052!$Q7+Adjustments2052!$T7),0)</f>
        <v>0</v>
      </c>
      <c r="J7" s="43" t="e">
        <f t="shared" ca="1" si="0"/>
        <v>#DIV/0!</v>
      </c>
      <c r="K7" s="1" t="str">
        <f>'Data Entry'!K7</f>
        <v>N</v>
      </c>
      <c r="L7" s="32">
        <f t="shared" ca="1" si="1"/>
        <v>0</v>
      </c>
      <c r="M7" s="1">
        <f>M18+1</f>
        <v>1901</v>
      </c>
      <c r="N7" t="str">
        <f>'Data Entry'!N7</f>
        <v>Bias Calculation Form Year</v>
      </c>
      <c r="P7" s="131">
        <f>'BA Form 2 Event Data'!AF10</f>
        <v>0</v>
      </c>
      <c r="Q7" s="131">
        <f>'BA Form 2 Event Data'!CX10</f>
        <v>0</v>
      </c>
      <c r="R7" s="151"/>
      <c r="AI7">
        <v>-5.252492995489888E-2</v>
      </c>
      <c r="AJ7">
        <v>80.660890551975797</v>
      </c>
      <c r="AM7" s="190" t="s">
        <v>80</v>
      </c>
      <c r="AN7" s="190"/>
      <c r="AO7" s="190"/>
      <c r="AP7" s="190"/>
      <c r="AQ7" s="190"/>
      <c r="AR7" s="64"/>
      <c r="AS7" s="64"/>
      <c r="AT7" s="64"/>
      <c r="AU7" s="64"/>
      <c r="AV7" s="64"/>
      <c r="AW7" s="64"/>
    </row>
    <row r="8" spans="1:49" ht="15.75" customHeight="1">
      <c r="A8" s="1">
        <v>5</v>
      </c>
      <c r="B8" s="19">
        <f>'Data Entry'!B8</f>
        <v>40653.268750000003</v>
      </c>
      <c r="C8" s="2">
        <f>'Data Entry'!C8</f>
        <v>-6.5000000000000002E-2</v>
      </c>
      <c r="D8" s="129">
        <f>'BA Form 2 Event Data'!E11</f>
        <v>0</v>
      </c>
      <c r="E8" s="130">
        <f>'BA Form 2 Event Data'!CL11-'BA Form 2 Event Data'!W11</f>
        <v>0</v>
      </c>
      <c r="F8" s="131">
        <f>'BA Form 2 Event Data'!X11</f>
        <v>0</v>
      </c>
      <c r="G8" s="43">
        <f ca="1">IF(CELL("type",Adjustments!$V8) = "v",(Adjustments!$D8+Adjustments!$G8+Adjustments!$J8+Adjustments!$M8+Adjustments!$S8),0)</f>
        <v>0</v>
      </c>
      <c r="H8" s="57">
        <f>'BA Form 2 Event Data'!CM11</f>
        <v>0</v>
      </c>
      <c r="I8" s="43">
        <f ca="1">IF(CELL("type",Adjustments2052!$V8) = "v",(Adjustments2052!$E8+Adjustments2052!$H8+Adjustments2052!$K8+Adjustments2052!$N8+Adjustments2052!$Q8+Adjustments2052!$T8),0)</f>
        <v>0</v>
      </c>
      <c r="J8" s="43" t="e">
        <f t="shared" ca="1" si="0"/>
        <v>#DIV/0!</v>
      </c>
      <c r="K8" s="1" t="str">
        <f>'Data Entry'!K8</f>
        <v>N</v>
      </c>
      <c r="L8" s="32">
        <f t="shared" ca="1" si="1"/>
        <v>0</v>
      </c>
      <c r="M8" s="1" t="str">
        <f>'Data Entry'!M8</f>
        <v>Eastern</v>
      </c>
      <c r="N8" t="str">
        <f>'Data Entry'!N8</f>
        <v>Interconnection</v>
      </c>
      <c r="P8" s="131">
        <f>'BA Form 2 Event Data'!AF11</f>
        <v>0</v>
      </c>
      <c r="Q8" s="131">
        <f>'BA Form 2 Event Data'!CX11</f>
        <v>0</v>
      </c>
      <c r="R8" s="151"/>
      <c r="AI8">
        <v>-7.090523129419779E-2</v>
      </c>
      <c r="AJ8">
        <v>-26.897608961377827</v>
      </c>
      <c r="AM8" s="190" t="s">
        <v>81</v>
      </c>
      <c r="AN8" s="190"/>
      <c r="AO8" s="190"/>
      <c r="AP8" s="190"/>
      <c r="AQ8" s="190"/>
      <c r="AR8" s="64"/>
      <c r="AS8" s="64"/>
      <c r="AT8" s="64"/>
      <c r="AU8" s="64"/>
      <c r="AV8" s="64"/>
      <c r="AW8" s="64"/>
    </row>
    <row r="9" spans="1:49" ht="15.75" customHeight="1">
      <c r="A9" s="1">
        <v>6</v>
      </c>
      <c r="B9" s="19">
        <f>'Data Entry'!B9</f>
        <v>40653.69027777778</v>
      </c>
      <c r="C9" s="2">
        <f>'Data Entry'!C9</f>
        <v>-4.5999999999999999E-2</v>
      </c>
      <c r="D9" s="129">
        <f>'BA Form 2 Event Data'!E12</f>
        <v>0</v>
      </c>
      <c r="E9" s="130">
        <f>'BA Form 2 Event Data'!CL12-'BA Form 2 Event Data'!W12</f>
        <v>0</v>
      </c>
      <c r="F9" s="131">
        <f>'BA Form 2 Event Data'!X12</f>
        <v>0</v>
      </c>
      <c r="G9" s="43">
        <f ca="1">IF(CELL("type",Adjustments!$V9) = "v",(Adjustments!$D9+Adjustments!$G9+Adjustments!$J9+Adjustments!$M9+Adjustments!$S9),0)</f>
        <v>0</v>
      </c>
      <c r="H9" s="57">
        <f>'BA Form 2 Event Data'!CM12</f>
        <v>0</v>
      </c>
      <c r="I9" s="43">
        <f ca="1">IF(CELL("type",Adjustments2052!$V9) = "v",(Adjustments2052!$E9+Adjustments2052!$H9+Adjustments2052!$K9+Adjustments2052!$N9+Adjustments2052!$Q9+Adjustments2052!$T9),0)</f>
        <v>0</v>
      </c>
      <c r="J9" s="43" t="e">
        <f t="shared" ca="1" si="0"/>
        <v>#DIV/0!</v>
      </c>
      <c r="K9" s="1" t="str">
        <f>'Data Entry'!K9</f>
        <v>N</v>
      </c>
      <c r="L9" s="32">
        <f t="shared" ca="1" si="1"/>
        <v>0</v>
      </c>
      <c r="M9" s="31" t="str">
        <f>C1</f>
        <v>MyBA</v>
      </c>
      <c r="N9" t="str">
        <f>'Data Entry'!N9</f>
        <v>Balancing Authority</v>
      </c>
      <c r="O9" s="28"/>
      <c r="P9" s="131">
        <f>'BA Form 2 Event Data'!AF12</f>
        <v>0</v>
      </c>
      <c r="Q9" s="131">
        <f>'BA Form 2 Event Data'!CX12</f>
        <v>0</v>
      </c>
      <c r="R9" s="151"/>
      <c r="AI9">
        <v>-5.1906767345698768E-2</v>
      </c>
      <c r="AJ9">
        <v>9.955449178814888</v>
      </c>
      <c r="AM9" s="190" t="s">
        <v>82</v>
      </c>
      <c r="AN9" s="190"/>
      <c r="AO9" s="190"/>
      <c r="AP9" s="190"/>
      <c r="AQ9" s="190"/>
      <c r="AR9" s="64"/>
      <c r="AS9" s="64"/>
      <c r="AT9" s="64"/>
      <c r="AU9" s="64"/>
      <c r="AV9" s="64"/>
      <c r="AW9" s="64"/>
    </row>
    <row r="10" spans="1:49" ht="15.75" customHeight="1">
      <c r="A10" s="1">
        <v>7</v>
      </c>
      <c r="B10" s="20">
        <f>'Data Entry'!B10</f>
        <v>40655.453472222223</v>
      </c>
      <c r="C10" s="25">
        <f>'Data Entry'!C10</f>
        <v>-0.05</v>
      </c>
      <c r="D10" s="129">
        <f>'BA Form 2 Event Data'!E13</f>
        <v>0</v>
      </c>
      <c r="E10" s="130">
        <f>'BA Form 2 Event Data'!CL13-'BA Form 2 Event Data'!W13</f>
        <v>0</v>
      </c>
      <c r="F10" s="131">
        <f>'BA Form 2 Event Data'!X13</f>
        <v>0</v>
      </c>
      <c r="G10" s="43">
        <f ca="1">IF(CELL("type",Adjustments!$V10) = "v",(Adjustments!$D10+Adjustments!$G10+Adjustments!$J10+Adjustments!$M10+Adjustments!$S10),0)</f>
        <v>0</v>
      </c>
      <c r="H10" s="57">
        <f>'BA Form 2 Event Data'!CM13</f>
        <v>0</v>
      </c>
      <c r="I10" s="43">
        <f ca="1">IF(CELL("type",Adjustments2052!$V10) = "v",(Adjustments2052!$E10+Adjustments2052!$H10+Adjustments2052!$K10+Adjustments2052!$N10+Adjustments2052!$Q10+Adjustments2052!$T10),0)</f>
        <v>0</v>
      </c>
      <c r="J10" s="43" t="e">
        <f t="shared" ca="1" si="0"/>
        <v>#DIV/0!</v>
      </c>
      <c r="K10" s="1" t="str">
        <f>'Data Entry'!K10</f>
        <v>N</v>
      </c>
      <c r="L10" s="32">
        <f t="shared" ca="1" si="1"/>
        <v>0</v>
      </c>
      <c r="M10" s="1">
        <f>'Data Entry'!M10</f>
        <v>0</v>
      </c>
      <c r="N10" t="str">
        <f>'Data Entry'!N10</f>
        <v>Contact Name</v>
      </c>
      <c r="P10" s="131">
        <f>'BA Form 2 Event Data'!AF13</f>
        <v>0</v>
      </c>
      <c r="Q10" s="131">
        <f>'BA Form 2 Event Data'!CX13</f>
        <v>0</v>
      </c>
      <c r="R10" s="151"/>
      <c r="AI10">
        <v>-5.804770333430298E-2</v>
      </c>
      <c r="AJ10">
        <v>3.3670240129743263</v>
      </c>
      <c r="AM10" s="190" t="s">
        <v>83</v>
      </c>
      <c r="AN10" s="190"/>
      <c r="AO10" s="190"/>
      <c r="AP10" s="190"/>
      <c r="AQ10" s="190"/>
      <c r="AR10" s="64"/>
      <c r="AS10" s="64"/>
      <c r="AT10" s="64"/>
      <c r="AU10" s="64"/>
      <c r="AV10" s="64"/>
      <c r="AW10" s="64"/>
    </row>
    <row r="11" spans="1:49" ht="15.75" customHeight="1">
      <c r="A11" s="1">
        <v>8</v>
      </c>
      <c r="B11" s="20">
        <f>'Data Entry'!B11</f>
        <v>40659.847222222219</v>
      </c>
      <c r="C11" s="25">
        <f>'Data Entry'!C11</f>
        <v>-5.8999999999999997E-2</v>
      </c>
      <c r="D11" s="129">
        <f>'BA Form 2 Event Data'!E14</f>
        <v>0</v>
      </c>
      <c r="E11" s="130">
        <f>'BA Form 2 Event Data'!CL14-'BA Form 2 Event Data'!W14</f>
        <v>0</v>
      </c>
      <c r="F11" s="131">
        <f>'BA Form 2 Event Data'!X14</f>
        <v>0</v>
      </c>
      <c r="G11" s="43">
        <f ca="1">IF(CELL("type",Adjustments!$V11) = "v",(Adjustments!$D11+Adjustments!$G11+Adjustments!$J11+Adjustments!$M11+Adjustments!$S11),0)</f>
        <v>0</v>
      </c>
      <c r="H11" s="57">
        <f>'BA Form 2 Event Data'!CM14</f>
        <v>0</v>
      </c>
      <c r="I11" s="43">
        <f ca="1">IF(CELL("type",Adjustments2052!$V11) = "v",(Adjustments2052!$E11+Adjustments2052!$H11+Adjustments2052!$K11+Adjustments2052!$N11+Adjustments2052!$Q11+Adjustments2052!$T11),0)</f>
        <v>0</v>
      </c>
      <c r="J11" s="43" t="e">
        <f t="shared" ca="1" si="0"/>
        <v>#DIV/0!</v>
      </c>
      <c r="K11" s="1" t="str">
        <f>'Data Entry'!K11</f>
        <v>N</v>
      </c>
      <c r="L11" s="32">
        <f t="shared" ca="1" si="1"/>
        <v>0</v>
      </c>
      <c r="M11" s="1">
        <f>'Data Entry'!M11</f>
        <v>0</v>
      </c>
      <c r="N11" t="str">
        <f>'Data Entry'!N11</f>
        <v>Contact Phone #</v>
      </c>
      <c r="P11" s="131">
        <f>'BA Form 2 Event Data'!AF14</f>
        <v>0</v>
      </c>
      <c r="Q11" s="131">
        <f>'BA Form 2 Event Data'!CX14</f>
        <v>0</v>
      </c>
      <c r="R11" s="151"/>
      <c r="AI11">
        <v>-7.5572422572498965E-2</v>
      </c>
      <c r="AJ11">
        <v>36.334426879882812</v>
      </c>
      <c r="AM11" s="190" t="s">
        <v>84</v>
      </c>
      <c r="AN11" s="190"/>
      <c r="AO11" s="190"/>
      <c r="AP11" s="190"/>
      <c r="AQ11" s="190"/>
      <c r="AR11" s="64"/>
      <c r="AS11" s="64"/>
      <c r="AT11" s="64"/>
      <c r="AU11" s="64"/>
      <c r="AV11" s="64"/>
      <c r="AW11" s="64"/>
    </row>
    <row r="12" spans="1:49" ht="15.75" customHeight="1">
      <c r="A12" s="1">
        <v>9</v>
      </c>
      <c r="B12" s="19">
        <f>'Data Entry'!B12</f>
        <v>40660.691666666666</v>
      </c>
      <c r="C12" s="2">
        <f>'Data Entry'!C12</f>
        <v>-8.2000000000000003E-2</v>
      </c>
      <c r="D12" s="129">
        <f>'BA Form 2 Event Data'!E15</f>
        <v>0</v>
      </c>
      <c r="E12" s="130">
        <f>'BA Form 2 Event Data'!CL15-'BA Form 2 Event Data'!W15</f>
        <v>0</v>
      </c>
      <c r="F12" s="131">
        <f>'BA Form 2 Event Data'!X15</f>
        <v>0</v>
      </c>
      <c r="G12" s="43">
        <f ca="1">IF(CELL("type",Adjustments!$V12) = "v",(Adjustments!$D12+Adjustments!$G12+Adjustments!$J12+Adjustments!$M12+Adjustments!$S12),0)</f>
        <v>0</v>
      </c>
      <c r="H12" s="57">
        <f>'BA Form 2 Event Data'!CM15</f>
        <v>0</v>
      </c>
      <c r="I12" s="43">
        <f ca="1">IF(CELL("type",Adjustments2052!$V12) = "v",(Adjustments2052!$E12+Adjustments2052!$H12+Adjustments2052!$K12+Adjustments2052!$N12+Adjustments2052!$Q12+Adjustments2052!$T12),0)</f>
        <v>0</v>
      </c>
      <c r="J12" s="43" t="e">
        <f t="shared" ca="1" si="0"/>
        <v>#DIV/0!</v>
      </c>
      <c r="K12" s="1" t="str">
        <f>'Data Entry'!K12</f>
        <v>N</v>
      </c>
      <c r="L12" s="32">
        <f t="shared" ca="1" si="1"/>
        <v>0</v>
      </c>
      <c r="M12" s="1">
        <f>'Data Entry'!M12</f>
        <v>0</v>
      </c>
      <c r="N12" t="str">
        <f>'Data Entry'!N12</f>
        <v>Contact e-mail</v>
      </c>
      <c r="P12" s="131">
        <f>'BA Form 2 Event Data'!AF15</f>
        <v>0</v>
      </c>
      <c r="Q12" s="131">
        <f>'BA Form 2 Event Data'!CX15</f>
        <v>0</v>
      </c>
      <c r="R12" s="151"/>
      <c r="AI12">
        <v>-5.6380498976999149E-2</v>
      </c>
      <c r="AJ12">
        <v>0.4882530443596238</v>
      </c>
      <c r="AM12" s="190" t="s">
        <v>85</v>
      </c>
      <c r="AN12" s="190"/>
      <c r="AO12" s="190"/>
      <c r="AP12" s="190"/>
      <c r="AQ12" s="190"/>
      <c r="AR12" s="64"/>
      <c r="AS12" s="64"/>
      <c r="AT12" s="64"/>
      <c r="AU12" s="64"/>
      <c r="AV12" s="64"/>
      <c r="AW12" s="64"/>
    </row>
    <row r="13" spans="1:49" ht="15.75" customHeight="1">
      <c r="A13" s="1">
        <v>10</v>
      </c>
      <c r="B13" s="19">
        <f>'Data Entry'!B13</f>
        <v>40675.609583333331</v>
      </c>
      <c r="C13" s="2">
        <f>'Data Entry'!C13</f>
        <v>-5.0999999999999997E-2</v>
      </c>
      <c r="D13" s="129">
        <f>'BA Form 2 Event Data'!E16</f>
        <v>0</v>
      </c>
      <c r="E13" s="130">
        <f>'BA Form 2 Event Data'!CL16-'BA Form 2 Event Data'!W16</f>
        <v>0</v>
      </c>
      <c r="F13" s="131">
        <f>'BA Form 2 Event Data'!X16</f>
        <v>0</v>
      </c>
      <c r="G13" s="43">
        <f ca="1">IF(CELL("type",Adjustments!$V13) = "v",(Adjustments!$D13+Adjustments!$G13+Adjustments!$J13+Adjustments!$M13+Adjustments!$S13),0)</f>
        <v>0</v>
      </c>
      <c r="H13" s="57">
        <f>'BA Form 2 Event Data'!CM16</f>
        <v>0</v>
      </c>
      <c r="I13" s="43">
        <f ca="1">IF(CELL("type",Adjustments2052!$V13) = "v",(Adjustments2052!$E13+Adjustments2052!$H13+Adjustments2052!$K13+Adjustments2052!$N13+Adjustments2052!$Q13+Adjustments2052!$T13),0)</f>
        <v>0</v>
      </c>
      <c r="J13" s="43" t="e">
        <f t="shared" ca="1" si="0"/>
        <v>#DIV/0!</v>
      </c>
      <c r="K13" s="1" t="str">
        <f>'Data Entry'!K13</f>
        <v>N</v>
      </c>
      <c r="L13" s="32">
        <f t="shared" ca="1" si="1"/>
        <v>0</v>
      </c>
      <c r="M13" s="1">
        <f>'Data Entry'!M13</f>
        <v>0</v>
      </c>
      <c r="N13" t="str">
        <f>'Data Entry'!N13</f>
        <v>Current Year's Actual Peak</v>
      </c>
      <c r="P13" s="131">
        <f>'BA Form 2 Event Data'!AF16</f>
        <v>0</v>
      </c>
      <c r="Q13" s="131">
        <f>'BA Form 2 Event Data'!CX16</f>
        <v>0</v>
      </c>
      <c r="R13" s="151"/>
      <c r="AI13">
        <v>-5.7332901727598085E-2</v>
      </c>
      <c r="AJ13">
        <v>2.7580369313557895</v>
      </c>
      <c r="AM13" s="190" t="s">
        <v>86</v>
      </c>
      <c r="AN13" s="190"/>
      <c r="AO13" s="190"/>
      <c r="AP13" s="190"/>
      <c r="AQ13" s="190"/>
      <c r="AR13" s="64"/>
      <c r="AS13" s="64"/>
      <c r="AT13" s="64"/>
      <c r="AU13" s="64"/>
      <c r="AV13" s="64"/>
      <c r="AW13" s="64"/>
    </row>
    <row r="14" spans="1:49" ht="15.75" customHeight="1">
      <c r="A14" s="1">
        <v>11</v>
      </c>
      <c r="B14" s="20">
        <f>'Data Entry'!B14</f>
        <v>0</v>
      </c>
      <c r="C14" s="25">
        <f>'Data Entry'!C14</f>
        <v>0</v>
      </c>
      <c r="D14" s="129">
        <f>'BA Form 2 Event Data'!E17</f>
        <v>0</v>
      </c>
      <c r="E14" s="130">
        <f>'BA Form 2 Event Data'!CL17-'BA Form 2 Event Data'!W17</f>
        <v>0</v>
      </c>
      <c r="F14" s="131">
        <f>'BA Form 2 Event Data'!X17</f>
        <v>0</v>
      </c>
      <c r="G14" s="43">
        <f ca="1">IF(CELL("type",Adjustments!$V14) = "v",(Adjustments!$D14+Adjustments!$G14+Adjustments!$J14+Adjustments!$M14+Adjustments!$S14),0)</f>
        <v>0</v>
      </c>
      <c r="H14" s="57">
        <f>'BA Form 2 Event Data'!CM17</f>
        <v>0</v>
      </c>
      <c r="I14" s="43">
        <f ca="1">IF(CELL("type",Adjustments2052!$V14) = "v",(Adjustments2052!$E14+Adjustments2052!$H14+Adjustments2052!$K14+Adjustments2052!$N14+Adjustments2052!$Q14+Adjustments2052!$T14),0)</f>
        <v>0</v>
      </c>
      <c r="J14" s="43" t="str">
        <f t="shared" ca="1" si="0"/>
        <v/>
      </c>
      <c r="K14" s="1" t="str">
        <f>'Data Entry'!K14</f>
        <v>Y</v>
      </c>
      <c r="L14" s="32" t="str">
        <f t="shared" ca="1" si="1"/>
        <v/>
      </c>
      <c r="M14" s="1">
        <f>'Data Entry'!M14</f>
        <v>0</v>
      </c>
      <c r="N14" t="str">
        <f>'Data Entry'!N14</f>
        <v>Internal Generating Capacity</v>
      </c>
      <c r="P14" s="131">
        <f>'BA Form 2 Event Data'!AF17</f>
        <v>0</v>
      </c>
      <c r="Q14" s="131">
        <f>'BA Form 2 Event Data'!CX17</f>
        <v>0</v>
      </c>
      <c r="R14" s="151"/>
      <c r="AI14">
        <v>-5.1760900588298853E-2</v>
      </c>
      <c r="AJ14">
        <v>13.643416881561279</v>
      </c>
      <c r="AM14" s="190" t="s">
        <v>87</v>
      </c>
      <c r="AN14" s="190"/>
      <c r="AO14" s="190"/>
      <c r="AP14" s="190"/>
      <c r="AQ14" s="190"/>
      <c r="AR14" s="64"/>
      <c r="AS14" s="64"/>
      <c r="AT14" s="64"/>
      <c r="AU14" s="64"/>
      <c r="AV14" s="64"/>
      <c r="AW14" s="64"/>
    </row>
    <row r="15" spans="1:49" ht="15.75" customHeight="1">
      <c r="A15" s="1">
        <v>12</v>
      </c>
      <c r="B15" s="21">
        <f>'Data Entry'!B15</f>
        <v>0</v>
      </c>
      <c r="C15" s="25">
        <f>'Data Entry'!C15</f>
        <v>0</v>
      </c>
      <c r="D15" s="129">
        <f>'BA Form 2 Event Data'!E18</f>
        <v>0</v>
      </c>
      <c r="E15" s="130">
        <f>'BA Form 2 Event Data'!CL18-'BA Form 2 Event Data'!W18</f>
        <v>0</v>
      </c>
      <c r="F15" s="131">
        <f>'BA Form 2 Event Data'!X18</f>
        <v>0</v>
      </c>
      <c r="G15" s="43">
        <f ca="1">IF(CELL("type",Adjustments!$V15) = "v",(Adjustments!$D15+Adjustments!$G15+Adjustments!$J15+Adjustments!$M15+Adjustments!$S15),0)</f>
        <v>0</v>
      </c>
      <c r="H15" s="57">
        <f>'BA Form 2 Event Data'!CM18</f>
        <v>0</v>
      </c>
      <c r="I15" s="43">
        <f ca="1">IF(CELL("type",Adjustments2052!$V15) = "v",(Adjustments2052!$E15+Adjustments2052!$H15+Adjustments2052!$K15+Adjustments2052!$N15+Adjustments2052!$Q15+Adjustments2052!$T15),0)</f>
        <v>0</v>
      </c>
      <c r="J15" s="43" t="str">
        <f t="shared" ca="1" si="0"/>
        <v/>
      </c>
      <c r="K15" s="1" t="str">
        <f>'Data Entry'!K15</f>
        <v>Y</v>
      </c>
      <c r="L15" s="32" t="str">
        <f t="shared" ca="1" si="1"/>
        <v/>
      </c>
      <c r="M15" s="1">
        <f>'Data Entry'!M15</f>
        <v>0</v>
      </c>
      <c r="N15" t="str">
        <f>'Data Entry'!N15</f>
        <v>Next Year's Projected Peak</v>
      </c>
      <c r="P15" s="131">
        <f>'BA Form 2 Event Data'!AF18</f>
        <v>0</v>
      </c>
      <c r="Q15" s="131">
        <f>'BA Form 2 Event Data'!CX18</f>
        <v>0</v>
      </c>
      <c r="R15" s="151"/>
      <c r="AI15">
        <v>-4.9999237060546875E-2</v>
      </c>
      <c r="AJ15">
        <v>11.100745916366577</v>
      </c>
      <c r="AM15" s="190" t="s">
        <v>88</v>
      </c>
      <c r="AN15" s="190"/>
      <c r="AO15" s="190"/>
      <c r="AP15" s="190"/>
      <c r="AQ15" s="190"/>
      <c r="AR15" s="64"/>
      <c r="AS15" s="64"/>
      <c r="AT15" s="64"/>
      <c r="AU15" s="64"/>
      <c r="AV15" s="64"/>
      <c r="AW15" s="64"/>
    </row>
    <row r="16" spans="1:49" ht="15.75" customHeight="1">
      <c r="A16" s="1">
        <v>13</v>
      </c>
      <c r="B16" s="19">
        <f>'Data Entry'!B16</f>
        <v>0</v>
      </c>
      <c r="C16" s="2">
        <f>'Data Entry'!C16</f>
        <v>0</v>
      </c>
      <c r="D16" s="129">
        <f>'BA Form 2 Event Data'!E19</f>
        <v>0</v>
      </c>
      <c r="E16" s="130">
        <f>'BA Form 2 Event Data'!CL19-'BA Form 2 Event Data'!W19</f>
        <v>0</v>
      </c>
      <c r="F16" s="131">
        <f>'BA Form 2 Event Data'!X19</f>
        <v>0</v>
      </c>
      <c r="G16" s="43">
        <f ca="1">IF(CELL("type",Adjustments!$V16) = "v",(Adjustments!$D16+Adjustments!$G16+Adjustments!$J16+Adjustments!$M16+Adjustments!$S16),0)</f>
        <v>0</v>
      </c>
      <c r="H16" s="57">
        <f>'BA Form 2 Event Data'!CM19</f>
        <v>0</v>
      </c>
      <c r="I16" s="43">
        <f ca="1">IF(CELL("type",Adjustments2052!$V16) = "v",(Adjustments2052!$E16+Adjustments2052!$H16+Adjustments2052!$K16+Adjustments2052!$N16+Adjustments2052!$Q16+Adjustments2052!$T16),0)</f>
        <v>0</v>
      </c>
      <c r="J16" s="43" t="str">
        <f t="shared" ca="1" si="0"/>
        <v/>
      </c>
      <c r="K16" s="1" t="str">
        <f>'Data Entry'!K16</f>
        <v>Y</v>
      </c>
      <c r="L16" s="32" t="str">
        <f t="shared" ca="1" si="1"/>
        <v/>
      </c>
      <c r="P16" s="131">
        <f>'BA Form 2 Event Data'!AF19</f>
        <v>0</v>
      </c>
      <c r="Q16" s="131">
        <f>'BA Form 2 Event Data'!CX19</f>
        <v>0</v>
      </c>
      <c r="R16" s="151"/>
      <c r="AI16">
        <v>-5.1999999999999998E-2</v>
      </c>
      <c r="AJ16">
        <v>-19.906846483548481</v>
      </c>
      <c r="AM16" s="190" t="s">
        <v>89</v>
      </c>
      <c r="AN16" s="190"/>
      <c r="AO16" s="190"/>
      <c r="AP16" s="190"/>
      <c r="AQ16" s="190"/>
      <c r="AR16" s="64"/>
      <c r="AS16" s="64"/>
      <c r="AT16" s="64"/>
      <c r="AU16" s="64"/>
      <c r="AV16" s="64"/>
      <c r="AW16" s="64"/>
    </row>
    <row r="17" spans="1:49" ht="15.75" customHeight="1">
      <c r="A17" s="1">
        <v>14</v>
      </c>
      <c r="B17" s="22">
        <f>'Data Entry'!B17</f>
        <v>0</v>
      </c>
      <c r="C17" s="2">
        <f>'Data Entry'!C17</f>
        <v>0</v>
      </c>
      <c r="D17" s="129">
        <f>'BA Form 2 Event Data'!E20</f>
        <v>0</v>
      </c>
      <c r="E17" s="130">
        <f>'BA Form 2 Event Data'!CL20-'BA Form 2 Event Data'!W20</f>
        <v>0</v>
      </c>
      <c r="F17" s="131">
        <f>'BA Form 2 Event Data'!X20</f>
        <v>0</v>
      </c>
      <c r="G17" s="43">
        <f ca="1">IF(CELL("type",Adjustments!$V17) = "v",(Adjustments!$D17+Adjustments!$G17+Adjustments!$J17+Adjustments!$M17+Adjustments!$S17),0)</f>
        <v>0</v>
      </c>
      <c r="H17" s="57">
        <f>'BA Form 2 Event Data'!CM20</f>
        <v>0</v>
      </c>
      <c r="I17" s="43">
        <f ca="1">IF(CELL("type",Adjustments2052!$V17) = "v",(Adjustments2052!$E17+Adjustments2052!$H17+Adjustments2052!$K17+Adjustments2052!$N17+Adjustments2052!$Q17+Adjustments2052!$T17),0)</f>
        <v>0</v>
      </c>
      <c r="J17" s="43" t="str">
        <f t="shared" ca="1" si="0"/>
        <v/>
      </c>
      <c r="K17" s="1" t="str">
        <f>'Data Entry'!K17</f>
        <v>Y</v>
      </c>
      <c r="L17" s="32" t="str">
        <f t="shared" ca="1" si="1"/>
        <v/>
      </c>
      <c r="N17" s="24" t="s">
        <v>10</v>
      </c>
      <c r="O17" s="28"/>
      <c r="P17" s="131">
        <f>'BA Form 2 Event Data'!AF20</f>
        <v>0</v>
      </c>
      <c r="Q17" s="131">
        <f>'BA Form 2 Event Data'!CX20</f>
        <v>0</v>
      </c>
      <c r="R17" s="151"/>
      <c r="AI17">
        <v>-5.5999755859375E-2</v>
      </c>
      <c r="AJ17">
        <v>12.32546430163913</v>
      </c>
      <c r="AM17" s="190" t="s">
        <v>50</v>
      </c>
      <c r="AN17" s="190"/>
      <c r="AO17" s="190"/>
      <c r="AP17" s="190"/>
      <c r="AQ17" s="190"/>
      <c r="AR17" s="64"/>
      <c r="AS17" s="64"/>
      <c r="AT17" s="64"/>
      <c r="AU17" s="64"/>
      <c r="AV17" s="64"/>
      <c r="AW17" s="64"/>
    </row>
    <row r="18" spans="1:49" ht="15.75" customHeight="1">
      <c r="A18" s="1">
        <v>15</v>
      </c>
      <c r="B18" s="21">
        <f>'Data Entry'!B18</f>
        <v>0</v>
      </c>
      <c r="C18" s="25">
        <f>'Data Entry'!C18</f>
        <v>0</v>
      </c>
      <c r="D18" s="129">
        <f>'BA Form 2 Event Data'!E21</f>
        <v>0</v>
      </c>
      <c r="E18" s="130">
        <f>'BA Form 2 Event Data'!CL21-'BA Form 2 Event Data'!W21</f>
        <v>0</v>
      </c>
      <c r="F18" s="131">
        <f>'BA Form 2 Event Data'!X21</f>
        <v>0</v>
      </c>
      <c r="G18" s="43">
        <f ca="1">IF(CELL("type",Adjustments!$V18) = "v",(Adjustments!$D18+Adjustments!$G18+Adjustments!$J18+Adjustments!$M18+Adjustments!$S18),0)</f>
        <v>0</v>
      </c>
      <c r="H18" s="57">
        <f>'BA Form 2 Event Data'!CM21</f>
        <v>0</v>
      </c>
      <c r="I18" s="43">
        <f ca="1">IF(CELL("type",Adjustments2052!$V18) = "v",(Adjustments2052!$E18+Adjustments2052!$H18+Adjustments2052!$K18+Adjustments2052!$N18+Adjustments2052!$Q18+Adjustments2052!$T18),0)</f>
        <v>0</v>
      </c>
      <c r="J18" s="43" t="str">
        <f t="shared" ca="1" si="0"/>
        <v/>
      </c>
      <c r="K18" s="1" t="str">
        <f>'Data Entry'!K18</f>
        <v>Y</v>
      </c>
      <c r="L18" s="32" t="str">
        <f t="shared" ca="1" si="1"/>
        <v/>
      </c>
      <c r="M18" s="1">
        <f>YEAR(B27)</f>
        <v>1900</v>
      </c>
      <c r="N18" t="str">
        <f>'Data Entry'!N18</f>
        <v>Current year</v>
      </c>
      <c r="O18" s="3"/>
      <c r="P18" s="131">
        <f>'BA Form 2 Event Data'!AF21</f>
        <v>0</v>
      </c>
      <c r="Q18" s="131">
        <f>'BA Form 2 Event Data'!CX21</f>
        <v>0</v>
      </c>
      <c r="R18" s="151"/>
      <c r="AI18">
        <v>-5.8498382568359375E-2</v>
      </c>
      <c r="AJ18">
        <v>0.75019184748331469</v>
      </c>
      <c r="AM18" s="190" t="s">
        <v>90</v>
      </c>
      <c r="AN18" s="190"/>
      <c r="AO18" s="190"/>
      <c r="AP18" s="190"/>
      <c r="AQ18" s="190"/>
      <c r="AR18" s="64"/>
      <c r="AS18" s="64"/>
      <c r="AT18" s="64"/>
      <c r="AU18" s="64"/>
      <c r="AV18" s="64"/>
      <c r="AW18" s="64"/>
    </row>
    <row r="19" spans="1:49" ht="15.75" customHeight="1">
      <c r="A19" s="1">
        <v>16</v>
      </c>
      <c r="B19" s="21">
        <f>'Data Entry'!B19</f>
        <v>0</v>
      </c>
      <c r="C19" s="25">
        <f>'Data Entry'!C19</f>
        <v>0</v>
      </c>
      <c r="D19" s="129">
        <f>'BA Form 2 Event Data'!E22</f>
        <v>0</v>
      </c>
      <c r="E19" s="130">
        <f>'BA Form 2 Event Data'!CL22-'BA Form 2 Event Data'!W22</f>
        <v>0</v>
      </c>
      <c r="F19" s="131">
        <f>'BA Form 2 Event Data'!X22</f>
        <v>0</v>
      </c>
      <c r="G19" s="43">
        <f ca="1">IF(CELL("type",Adjustments!$V19) = "v",(Adjustments!$D19+Adjustments!$G19+Adjustments!$J19+Adjustments!$M19+Adjustments!$S19),0)</f>
        <v>0</v>
      </c>
      <c r="H19" s="57">
        <f>'BA Form 2 Event Data'!CM22</f>
        <v>0</v>
      </c>
      <c r="I19" s="43">
        <f ca="1">IF(CELL("type",Adjustments2052!$V19) = "v",(Adjustments2052!$E19+Adjustments2052!$H19+Adjustments2052!$K19+Adjustments2052!$N19+Adjustments2052!$Q19+Adjustments2052!$T19),0)</f>
        <v>0</v>
      </c>
      <c r="J19" s="43" t="str">
        <f t="shared" ca="1" si="0"/>
        <v/>
      </c>
      <c r="K19" s="1" t="str">
        <f>'Data Entry'!K19</f>
        <v>Y</v>
      </c>
      <c r="L19" s="32" t="str">
        <f t="shared" ca="1" si="1"/>
        <v/>
      </c>
      <c r="M19" s="1">
        <f>'Data Entry'!M19</f>
        <v>-70</v>
      </c>
      <c r="N19" s="3" t="str">
        <f>'Data Entry'!N19</f>
        <v>2011 Frequency Response Obligation (FRO)</v>
      </c>
      <c r="P19" s="131">
        <f>'BA Form 2 Event Data'!AF22</f>
        <v>0</v>
      </c>
      <c r="Q19" s="131">
        <f>'BA Form 2 Event Data'!CX22</f>
        <v>0</v>
      </c>
      <c r="R19" s="151"/>
      <c r="AI19">
        <v>-4.850006103515625E-2</v>
      </c>
      <c r="AJ19">
        <v>2.2300577799479129</v>
      </c>
      <c r="AM19" s="190" t="s">
        <v>91</v>
      </c>
      <c r="AN19" s="190"/>
      <c r="AO19" s="190"/>
      <c r="AP19" s="190"/>
      <c r="AQ19" s="190"/>
      <c r="AR19" s="64"/>
      <c r="AS19" s="64"/>
      <c r="AT19" s="64"/>
      <c r="AU19" s="64"/>
      <c r="AV19" s="64"/>
      <c r="AW19" s="64"/>
    </row>
    <row r="20" spans="1:49" ht="15.75" customHeight="1">
      <c r="A20" s="1">
        <v>17</v>
      </c>
      <c r="B20" s="22">
        <f>'Data Entry'!B20</f>
        <v>0</v>
      </c>
      <c r="C20" s="2">
        <f>'Data Entry'!C20</f>
        <v>0</v>
      </c>
      <c r="D20" s="129">
        <f>'BA Form 2 Event Data'!E23</f>
        <v>0</v>
      </c>
      <c r="E20" s="130">
        <f>'BA Form 2 Event Data'!CL23-'BA Form 2 Event Data'!W23</f>
        <v>0</v>
      </c>
      <c r="F20" s="131">
        <f>'BA Form 2 Event Data'!X23</f>
        <v>0</v>
      </c>
      <c r="G20" s="43">
        <f ca="1">IF(CELL("type",Adjustments!$V20) = "v",(Adjustments!$D20+Adjustments!$G20+Adjustments!$J20+Adjustments!$M20+Adjustments!$S20),0)</f>
        <v>0</v>
      </c>
      <c r="H20" s="57">
        <f>'BA Form 2 Event Data'!CM23</f>
        <v>0</v>
      </c>
      <c r="I20" s="43">
        <f ca="1">IF(CELL("type",Adjustments2052!$V20) = "v",(Adjustments2052!$E20+Adjustments2052!$H20+Adjustments2052!$K20+Adjustments2052!$N20+Adjustments2052!$Q20+Adjustments2052!$T20),0)</f>
        <v>0</v>
      </c>
      <c r="J20" s="43" t="str">
        <f t="shared" ca="1" si="0"/>
        <v/>
      </c>
      <c r="K20" s="1" t="str">
        <f>'Data Entry'!K20</f>
        <v>Y</v>
      </c>
      <c r="L20" s="32" t="str">
        <f t="shared" ca="1" si="1"/>
        <v/>
      </c>
      <c r="P20" s="131">
        <f>'BA Form 2 Event Data'!AF23</f>
        <v>0</v>
      </c>
      <c r="Q20" s="131">
        <f>'BA Form 2 Event Data'!CX23</f>
        <v>0</v>
      </c>
      <c r="R20" s="151"/>
      <c r="AI20">
        <v>-4.5000076293945313E-2</v>
      </c>
      <c r="AJ20">
        <v>9.4778593301773064</v>
      </c>
      <c r="AM20" s="190" t="s">
        <v>92</v>
      </c>
      <c r="AN20" s="190"/>
      <c r="AO20" s="190"/>
      <c r="AP20" s="190"/>
      <c r="AQ20" s="190"/>
      <c r="AR20" s="64"/>
      <c r="AS20" s="64"/>
      <c r="AT20" s="64"/>
      <c r="AU20" s="64"/>
      <c r="AV20" s="64"/>
      <c r="AW20" s="64"/>
    </row>
    <row r="21" spans="1:49" ht="15.75" customHeight="1">
      <c r="A21" s="1">
        <v>18</v>
      </c>
      <c r="B21" s="22">
        <f>'Data Entry'!B21</f>
        <v>0</v>
      </c>
      <c r="C21" s="2">
        <f>'Data Entry'!C21</f>
        <v>0</v>
      </c>
      <c r="D21" s="129">
        <f>'BA Form 2 Event Data'!E24</f>
        <v>0</v>
      </c>
      <c r="E21" s="130">
        <f>'BA Form 2 Event Data'!CL24-'BA Form 2 Event Data'!W24</f>
        <v>0</v>
      </c>
      <c r="F21" s="131">
        <f>'BA Form 2 Event Data'!X24</f>
        <v>0</v>
      </c>
      <c r="G21" s="43">
        <f ca="1">IF(CELL("type",Adjustments!$V21) = "v",(Adjustments!$D21+Adjustments!$G21+Adjustments!$J21+Adjustments!$M21+Adjustments!$S21),0)</f>
        <v>0</v>
      </c>
      <c r="H21" s="57">
        <f>'BA Form 2 Event Data'!CM24</f>
        <v>0</v>
      </c>
      <c r="I21" s="43">
        <f ca="1">IF(CELL("type",Adjustments2052!$V21) = "v",(Adjustments2052!$E21+Adjustments2052!$H21+Adjustments2052!$K21+Adjustments2052!$N21+Adjustments2052!$Q21+Adjustments2052!$T21),0)</f>
        <v>0</v>
      </c>
      <c r="J21" s="43" t="str">
        <f t="shared" ca="1" si="0"/>
        <v/>
      </c>
      <c r="K21" s="1" t="str">
        <f>'Data Entry'!K21</f>
        <v>Y</v>
      </c>
      <c r="L21" s="32" t="str">
        <f t="shared" ca="1" si="1"/>
        <v/>
      </c>
      <c r="M21" s="3" t="s">
        <v>6</v>
      </c>
      <c r="P21" s="131">
        <f>'BA Form 2 Event Data'!AF24</f>
        <v>0</v>
      </c>
      <c r="Q21" s="131">
        <f>'BA Form 2 Event Data'!CX24</f>
        <v>0</v>
      </c>
      <c r="R21" s="151"/>
      <c r="AI21">
        <v>-3.7502288818359375E-2</v>
      </c>
      <c r="AJ21">
        <v>0.35530900955200195</v>
      </c>
      <c r="AM21" s="190" t="s">
        <v>93</v>
      </c>
      <c r="AN21" s="190"/>
      <c r="AO21" s="190"/>
      <c r="AP21" s="190"/>
      <c r="AQ21" s="190"/>
      <c r="AR21" s="64"/>
      <c r="AS21" s="64"/>
      <c r="AT21" s="64"/>
      <c r="AU21" s="64"/>
      <c r="AV21" s="64"/>
      <c r="AW21" s="64"/>
    </row>
    <row r="22" spans="1:49" ht="15.75" customHeight="1">
      <c r="A22" s="1">
        <v>19</v>
      </c>
      <c r="B22" s="21">
        <f>'Data Entry'!B22</f>
        <v>0</v>
      </c>
      <c r="C22" s="25">
        <f>'Data Entry'!C22</f>
        <v>0</v>
      </c>
      <c r="D22" s="129">
        <f>'BA Form 2 Event Data'!E25</f>
        <v>0</v>
      </c>
      <c r="E22" s="130">
        <f>'BA Form 2 Event Data'!CL25-'BA Form 2 Event Data'!W25</f>
        <v>0</v>
      </c>
      <c r="F22" s="131">
        <f>'BA Form 2 Event Data'!X25</f>
        <v>0</v>
      </c>
      <c r="G22" s="43">
        <f ca="1">IF(CELL("type",Adjustments!$V22) = "v",(Adjustments!$D22+Adjustments!$G22+Adjustments!$J22+Adjustments!$M22+Adjustments!$S22),0)</f>
        <v>0</v>
      </c>
      <c r="H22" s="57">
        <f>'BA Form 2 Event Data'!CM25</f>
        <v>0</v>
      </c>
      <c r="I22" s="43">
        <f ca="1">IF(CELL("type",Adjustments2052!$V22) = "v",(Adjustments2052!$E22+Adjustments2052!$H22+Adjustments2052!$K22+Adjustments2052!$N22+Adjustments2052!$Q22+Adjustments2052!$T22),0)</f>
        <v>0</v>
      </c>
      <c r="J22" s="43" t="str">
        <f t="shared" ca="1" si="0"/>
        <v/>
      </c>
      <c r="K22" s="1" t="str">
        <f>'Data Entry'!K22</f>
        <v>Y</v>
      </c>
      <c r="L22" s="32" t="str">
        <f t="shared" ca="1" si="1"/>
        <v/>
      </c>
      <c r="M22" s="181" t="e">
        <f ca="1">AVERAGE(J4:J45)</f>
        <v>#DIV/0!</v>
      </c>
      <c r="N22" t="str">
        <f>'Data Entry'!N22</f>
        <v>Average Frequency Response (MW/0.1Hz)</v>
      </c>
      <c r="P22" s="131">
        <f>'BA Form 2 Event Data'!AF25</f>
        <v>0</v>
      </c>
      <c r="Q22" s="131">
        <f>'BA Form 2 Event Data'!CX25</f>
        <v>0</v>
      </c>
      <c r="R22" s="151"/>
      <c r="AI22">
        <v>-4.75006103515625E-2</v>
      </c>
      <c r="AJ22">
        <v>2.1707018534342453</v>
      </c>
      <c r="AM22" s="190" t="s">
        <v>94</v>
      </c>
      <c r="AN22" s="190"/>
      <c r="AO22" s="190"/>
      <c r="AP22" s="190"/>
      <c r="AQ22" s="190"/>
      <c r="AR22" s="64"/>
      <c r="AS22" s="64"/>
      <c r="AT22" s="64"/>
      <c r="AU22" s="64"/>
      <c r="AV22" s="64"/>
      <c r="AW22" s="64"/>
    </row>
    <row r="23" spans="1:49" ht="15.75" customHeight="1">
      <c r="A23" s="1">
        <v>20</v>
      </c>
      <c r="B23" s="21">
        <f>'Data Entry'!B23</f>
        <v>0</v>
      </c>
      <c r="C23" s="25">
        <f>'Data Entry'!C23</f>
        <v>0</v>
      </c>
      <c r="D23" s="129">
        <f>'BA Form 2 Event Data'!E26</f>
        <v>0</v>
      </c>
      <c r="E23" s="130">
        <f>'BA Form 2 Event Data'!CL26-'BA Form 2 Event Data'!W26</f>
        <v>0</v>
      </c>
      <c r="F23" s="132">
        <f>'BA Form 2 Event Data'!X26</f>
        <v>0</v>
      </c>
      <c r="G23" s="43">
        <f ca="1">IF(CELL("type",Adjustments!$V23) = "v",(Adjustments!$D23+Adjustments!$G23+Adjustments!$J23+Adjustments!$M23+Adjustments!$S23),0)</f>
        <v>0</v>
      </c>
      <c r="H23" s="57">
        <f>'BA Form 2 Event Data'!CM26</f>
        <v>0</v>
      </c>
      <c r="I23" s="43">
        <f ca="1">IF(CELL("type",Adjustments2052!$V23) = "v",(Adjustments2052!$E23+Adjustments2052!$H23+Adjustments2052!$K23+Adjustments2052!$N23+Adjustments2052!$Q23+Adjustments2052!$T23),0)</f>
        <v>0</v>
      </c>
      <c r="J23" s="43" t="str">
        <f t="shared" ca="1" si="0"/>
        <v/>
      </c>
      <c r="K23" s="1" t="str">
        <f>'Data Entry'!K23</f>
        <v>Y</v>
      </c>
      <c r="L23" s="32" t="str">
        <f t="shared" ca="1" si="1"/>
        <v/>
      </c>
      <c r="M23" s="5"/>
      <c r="N23" s="24"/>
      <c r="P23" s="131">
        <f>'BA Form 2 Event Data'!AF26</f>
        <v>0</v>
      </c>
      <c r="Q23" s="131">
        <f>'BA Form 2 Event Data'!CX26</f>
        <v>0</v>
      </c>
      <c r="R23" s="151"/>
      <c r="AI23">
        <v>-5.5500030517578125E-2</v>
      </c>
      <c r="AJ23">
        <v>29.382074276606243</v>
      </c>
      <c r="AM23" s="190" t="s">
        <v>95</v>
      </c>
      <c r="AN23" s="190"/>
      <c r="AO23" s="190"/>
      <c r="AP23" s="190"/>
      <c r="AQ23" s="190"/>
      <c r="AR23" s="64"/>
      <c r="AS23" s="64"/>
      <c r="AT23" s="64"/>
      <c r="AU23" s="64"/>
      <c r="AV23" s="64"/>
      <c r="AW23" s="64"/>
    </row>
    <row r="24" spans="1:49" ht="15.75" customHeight="1">
      <c r="A24" s="1">
        <v>21</v>
      </c>
      <c r="B24" s="23">
        <f>'Data Entry'!B24</f>
        <v>0</v>
      </c>
      <c r="C24" s="2">
        <f>'Data Entry'!C24</f>
        <v>0</v>
      </c>
      <c r="D24" s="129">
        <f>'BA Form 2 Event Data'!E27</f>
        <v>0</v>
      </c>
      <c r="E24" s="130">
        <f>'BA Form 2 Event Data'!CL27-'BA Form 2 Event Data'!W27</f>
        <v>0</v>
      </c>
      <c r="F24" s="132">
        <f>'BA Form 2 Event Data'!X27</f>
        <v>0</v>
      </c>
      <c r="G24" s="43">
        <f ca="1">IF(CELL("type",Adjustments!$V24) = "v",(Adjustments!$D24+Adjustments!$G24+Adjustments!$J24+Adjustments!$M24+Adjustments!$S24),0)</f>
        <v>0</v>
      </c>
      <c r="H24" s="57">
        <f>'BA Form 2 Event Data'!CM27</f>
        <v>0</v>
      </c>
      <c r="I24" s="43">
        <f ca="1">IF(CELL("type",Adjustments2052!$V24) = "v",(Adjustments2052!$E24+Adjustments2052!$H24+Adjustments2052!$K24+Adjustments2052!$N24+Adjustments2052!$Q24+Adjustments2052!$T24),0)</f>
        <v>0</v>
      </c>
      <c r="J24" s="43" t="str">
        <f t="shared" ca="1" si="0"/>
        <v/>
      </c>
      <c r="K24" s="1" t="str">
        <f>'Data Entry'!K24</f>
        <v>Y</v>
      </c>
      <c r="L24" s="32" t="str">
        <f t="shared" ca="1" si="1"/>
        <v/>
      </c>
      <c r="M24" s="5">
        <f>LINEST(AJ4:AJ28,10*AI4:AI28,FALSE)</f>
        <v>-33.770602632089336</v>
      </c>
      <c r="N24" t="str">
        <f>'Data Entry'!N24</f>
        <v>Regression Estimate of Frequency Response (MW/0.1Hz)</v>
      </c>
      <c r="P24" s="131">
        <f>'BA Form 2 Event Data'!AF27</f>
        <v>0</v>
      </c>
      <c r="Q24" s="131">
        <f>'BA Form 2 Event Data'!CX27</f>
        <v>0</v>
      </c>
      <c r="R24" s="151"/>
      <c r="AI24">
        <v>-4.7E-2</v>
      </c>
      <c r="AJ24">
        <v>4.6013813018798828</v>
      </c>
      <c r="AM24" s="190" t="s">
        <v>96</v>
      </c>
      <c r="AN24" s="190"/>
      <c r="AO24" s="190"/>
      <c r="AP24" s="190"/>
      <c r="AQ24" s="190"/>
      <c r="AR24" s="64"/>
      <c r="AS24" s="64"/>
      <c r="AT24" s="64"/>
      <c r="AU24" s="64"/>
      <c r="AV24" s="64"/>
      <c r="AW24" s="64"/>
    </row>
    <row r="25" spans="1:49" ht="15.75" customHeight="1">
      <c r="A25" s="1">
        <v>22</v>
      </c>
      <c r="B25" s="23">
        <f>'Data Entry'!B25</f>
        <v>0</v>
      </c>
      <c r="C25" s="2">
        <f>'Data Entry'!C25</f>
        <v>0</v>
      </c>
      <c r="D25" s="129">
        <f>'BA Form 2 Event Data'!E28</f>
        <v>0</v>
      </c>
      <c r="E25" s="130">
        <f>'BA Form 2 Event Data'!CL28-'BA Form 2 Event Data'!W28</f>
        <v>0</v>
      </c>
      <c r="F25" s="131">
        <f>'BA Form 2 Event Data'!X28</f>
        <v>0</v>
      </c>
      <c r="G25" s="43">
        <f ca="1">IF(CELL("type",Adjustments!$V25) = "v",(Adjustments!$D25+Adjustments!$G25+Adjustments!$J25+Adjustments!$M25+Adjustments!$S25),0)</f>
        <v>0</v>
      </c>
      <c r="H25" s="57">
        <f>'BA Form 2 Event Data'!CM28</f>
        <v>0</v>
      </c>
      <c r="I25" s="43">
        <f ca="1">IF(CELL("type",Adjustments2052!$V25) = "v",(Adjustments2052!$E25+Adjustments2052!$H25+Adjustments2052!$K25+Adjustments2052!$N25+Adjustments2052!$Q25+Adjustments2052!$T25),0)</f>
        <v>0</v>
      </c>
      <c r="J25" s="43" t="str">
        <f t="shared" ca="1" si="0"/>
        <v/>
      </c>
      <c r="K25" s="1" t="str">
        <f>'Data Entry'!K25</f>
        <v>Y</v>
      </c>
      <c r="L25" s="32" t="str">
        <f t="shared" ca="1" si="1"/>
        <v/>
      </c>
      <c r="P25" s="131">
        <f>'BA Form 2 Event Data'!AF28</f>
        <v>0</v>
      </c>
      <c r="Q25" s="131">
        <f>'BA Form 2 Event Data'!CX28</f>
        <v>0</v>
      </c>
      <c r="R25" s="151"/>
      <c r="AI25">
        <v>-6.0000000000002274E-2</v>
      </c>
      <c r="AJ25">
        <v>1.5935148795445762</v>
      </c>
      <c r="AM25" s="190" t="s">
        <v>51</v>
      </c>
      <c r="AN25" s="190"/>
      <c r="AO25" s="190"/>
      <c r="AP25" s="190"/>
      <c r="AQ25" s="190"/>
      <c r="AR25" s="64"/>
      <c r="AS25" s="64"/>
      <c r="AT25" s="64"/>
      <c r="AU25" s="64"/>
      <c r="AV25" s="64"/>
      <c r="AW25" s="64"/>
    </row>
    <row r="26" spans="1:49" ht="15.75" customHeight="1">
      <c r="A26" s="1">
        <v>23</v>
      </c>
      <c r="B26" s="21">
        <f>'Data Entry'!B26</f>
        <v>0</v>
      </c>
      <c r="C26" s="25">
        <f>'Data Entry'!C26</f>
        <v>0</v>
      </c>
      <c r="D26" s="129">
        <f>'BA Form 2 Event Data'!E29</f>
        <v>0</v>
      </c>
      <c r="E26" s="130">
        <f>'BA Form 2 Event Data'!CL29-'BA Form 2 Event Data'!W29</f>
        <v>0</v>
      </c>
      <c r="F26" s="131">
        <f>'BA Form 2 Event Data'!X29</f>
        <v>0</v>
      </c>
      <c r="G26" s="43">
        <f ca="1">IF(CELL("type",Adjustments!$V26) = "v",(Adjustments!$D26+Adjustments!$G26+Adjustments!$J26+Adjustments!$M26+Adjustments!$S26),0)</f>
        <v>0</v>
      </c>
      <c r="H26" s="57">
        <f>'BA Form 2 Event Data'!CM29</f>
        <v>0</v>
      </c>
      <c r="I26" s="43">
        <f ca="1">IF(CELL("type",Adjustments2052!$V26) = "v",(Adjustments2052!$E26+Adjustments2052!$H26+Adjustments2052!$K26+Adjustments2052!$N26+Adjustments2052!$Q26+Adjustments2052!$T26),0)</f>
        <v>0</v>
      </c>
      <c r="J26" s="43" t="str">
        <f t="shared" ca="1" si="0"/>
        <v/>
      </c>
      <c r="K26" s="1" t="str">
        <f>'Data Entry'!K26</f>
        <v>Y</v>
      </c>
      <c r="L26" s="32" t="str">
        <f t="shared" ca="1" si="1"/>
        <v/>
      </c>
      <c r="M26" s="5"/>
      <c r="N26" s="24"/>
      <c r="P26" s="131">
        <f>'BA Form 2 Event Data'!AF29</f>
        <v>0</v>
      </c>
      <c r="Q26" s="131">
        <f>'BA Form 2 Event Data'!CX29</f>
        <v>0</v>
      </c>
      <c r="R26" s="151"/>
      <c r="AI26">
        <v>-5.9999999999995168E-2</v>
      </c>
      <c r="AJ26">
        <v>52.370907783508301</v>
      </c>
      <c r="AM26" s="190" t="s">
        <v>52</v>
      </c>
      <c r="AN26" s="190"/>
      <c r="AO26" s="190"/>
      <c r="AP26" s="190"/>
      <c r="AQ26" s="190"/>
      <c r="AR26" s="64"/>
      <c r="AS26" s="64"/>
      <c r="AT26" s="64"/>
      <c r="AU26" s="64"/>
      <c r="AV26" s="64"/>
      <c r="AW26" s="64"/>
    </row>
    <row r="27" spans="1:49" ht="15.75" customHeight="1">
      <c r="A27" s="1">
        <v>24</v>
      </c>
      <c r="B27" s="21">
        <f>'Data Entry'!B27</f>
        <v>0</v>
      </c>
      <c r="C27" s="25">
        <f>'Data Entry'!C27</f>
        <v>0</v>
      </c>
      <c r="D27" s="129">
        <f>'BA Form 2 Event Data'!E30</f>
        <v>0</v>
      </c>
      <c r="E27" s="130">
        <f>'BA Form 2 Event Data'!CL30-'BA Form 2 Event Data'!W30</f>
        <v>0</v>
      </c>
      <c r="F27" s="131">
        <f>'BA Form 2 Event Data'!X30</f>
        <v>0</v>
      </c>
      <c r="G27" s="43">
        <f ca="1">IF(CELL("type",Adjustments!$V27) = "v",(Adjustments!$D27+Adjustments!$G27+Adjustments!$J27+Adjustments!$M27+Adjustments!$S27),0)</f>
        <v>0</v>
      </c>
      <c r="H27" s="57">
        <f>'BA Form 2 Event Data'!CM30</f>
        <v>0</v>
      </c>
      <c r="I27" s="43">
        <f ca="1">IF(CELL("type",Adjustments2052!$V27) = "v",(Adjustments2052!$E27+Adjustments2052!$H27+Adjustments2052!$K27+Adjustments2052!$N27+Adjustments2052!$Q27+Adjustments2052!$T27),0)</f>
        <v>0</v>
      </c>
      <c r="J27" s="43" t="str">
        <f t="shared" ca="1" si="0"/>
        <v/>
      </c>
      <c r="K27" s="1" t="str">
        <f>'Data Entry'!K27</f>
        <v>Y</v>
      </c>
      <c r="L27" s="32" t="str">
        <f t="shared" ca="1" si="1"/>
        <v/>
      </c>
      <c r="M27" s="5"/>
      <c r="N27" s="28"/>
      <c r="P27" s="131">
        <f>'BA Form 2 Event Data'!AF30</f>
        <v>0</v>
      </c>
      <c r="Q27" s="131">
        <f>'BA Form 2 Event Data'!CX30</f>
        <v>0</v>
      </c>
      <c r="R27" s="151"/>
      <c r="AI27">
        <v>-5.1000000000001933E-2</v>
      </c>
      <c r="AJ27">
        <v>33.947873671849564</v>
      </c>
      <c r="AM27" s="190" t="s">
        <v>53</v>
      </c>
      <c r="AN27" s="190"/>
      <c r="AO27" s="190"/>
      <c r="AP27" s="190"/>
      <c r="AQ27" s="190"/>
      <c r="AR27" s="64"/>
      <c r="AS27" s="64"/>
      <c r="AT27" s="64"/>
      <c r="AU27" s="64"/>
      <c r="AV27" s="64"/>
      <c r="AW27" s="64"/>
    </row>
    <row r="28" spans="1:49" ht="15.75" customHeight="1">
      <c r="A28" s="1">
        <v>25</v>
      </c>
      <c r="B28" s="23">
        <f>'Data Entry'!B28</f>
        <v>0</v>
      </c>
      <c r="C28" s="2">
        <f>'Data Entry'!C28</f>
        <v>0</v>
      </c>
      <c r="D28" s="129">
        <f>'BA Form 2 Event Data'!E31</f>
        <v>0</v>
      </c>
      <c r="E28" s="130">
        <f>'BA Form 2 Event Data'!CL31-'BA Form 2 Event Data'!W31</f>
        <v>0</v>
      </c>
      <c r="F28" s="131">
        <f>'BA Form 2 Event Data'!X31</f>
        <v>0</v>
      </c>
      <c r="G28" s="43">
        <f ca="1">IF(CELL("type",Adjustments!$V28) = "v",(Adjustments!$D28+Adjustments!$G28+Adjustments!$J28+Adjustments!$M28+Adjustments!$S28),0)</f>
        <v>0</v>
      </c>
      <c r="H28" s="57">
        <f>'BA Form 2 Event Data'!CM31</f>
        <v>0</v>
      </c>
      <c r="I28" s="43">
        <f ca="1">IF(CELL("type",Adjustments2052!$V28) = "v",(Adjustments2052!$E28+Adjustments2052!$H28+Adjustments2052!$K28+Adjustments2052!$N28+Adjustments2052!$Q28+Adjustments2052!$T28),0)</f>
        <v>0</v>
      </c>
      <c r="J28" s="43" t="str">
        <f t="shared" ca="1" si="0"/>
        <v/>
      </c>
      <c r="K28" s="1" t="str">
        <f>'Data Entry'!K28</f>
        <v>Y</v>
      </c>
      <c r="L28" s="32" t="str">
        <f t="shared" ca="1" si="1"/>
        <v/>
      </c>
      <c r="M28" s="11"/>
      <c r="P28" s="131">
        <f>'BA Form 2 Event Data'!AF31</f>
        <v>0</v>
      </c>
      <c r="Q28" s="131">
        <f>'BA Form 2 Event Data'!CX31</f>
        <v>0</v>
      </c>
      <c r="R28" s="151"/>
      <c r="AI28">
        <v>-0.1</v>
      </c>
      <c r="AJ28">
        <v>100</v>
      </c>
      <c r="AM28" s="190" t="s">
        <v>97</v>
      </c>
      <c r="AN28" s="190"/>
      <c r="AO28" s="190"/>
      <c r="AP28" s="190"/>
      <c r="AQ28" s="190"/>
      <c r="AR28" s="64"/>
      <c r="AS28" s="64"/>
      <c r="AT28" s="64"/>
      <c r="AU28" s="64"/>
      <c r="AV28" s="64"/>
      <c r="AW28" s="64"/>
    </row>
    <row r="29" spans="1:49" ht="15.75" customHeight="1">
      <c r="A29" s="1">
        <v>26</v>
      </c>
      <c r="B29" s="23">
        <f>'Data Entry'!B29</f>
        <v>0</v>
      </c>
      <c r="C29" s="2">
        <f>'Data Entry'!C29</f>
        <v>0</v>
      </c>
      <c r="D29" s="129">
        <f>'BA Form 2 Event Data'!E32</f>
        <v>0</v>
      </c>
      <c r="E29" s="130">
        <f>'BA Form 2 Event Data'!CL32-'BA Form 2 Event Data'!W32</f>
        <v>0</v>
      </c>
      <c r="F29" s="131">
        <f>'BA Form 2 Event Data'!X32</f>
        <v>0</v>
      </c>
      <c r="G29" s="43">
        <f ca="1">IF(CELL("type",Adjustments!$V29) = "v",(Adjustments!$D29+Adjustments!$G29+Adjustments!$J29+Adjustments!$M29+Adjustments!$S29),0)</f>
        <v>0</v>
      </c>
      <c r="H29" s="57">
        <f>'BA Form 2 Event Data'!CM32</f>
        <v>0</v>
      </c>
      <c r="I29" s="43">
        <f ca="1">IF(CELL("type",Adjustments2052!$V29) = "v",(Adjustments2052!$E29+Adjustments2052!$H29+Adjustments2052!$K29+Adjustments2052!$N29+Adjustments2052!$Q29+Adjustments2052!$T29),0)</f>
        <v>0</v>
      </c>
      <c r="J29" s="43" t="str">
        <f t="shared" ca="1" si="0"/>
        <v/>
      </c>
      <c r="K29" s="1" t="str">
        <f>'Data Entry'!K29</f>
        <v>Y</v>
      </c>
      <c r="L29" s="32" t="str">
        <f t="shared" ca="1" si="1"/>
        <v/>
      </c>
      <c r="O29" s="28"/>
      <c r="P29" s="131">
        <f>'BA Form 2 Event Data'!AF32</f>
        <v>0</v>
      </c>
      <c r="Q29" s="131">
        <f>'BA Form 2 Event Data'!CX32</f>
        <v>0</v>
      </c>
      <c r="R29" s="151"/>
      <c r="AM29" s="190" t="s">
        <v>54</v>
      </c>
      <c r="AN29" s="190"/>
      <c r="AO29" s="190"/>
      <c r="AP29" s="190"/>
      <c r="AQ29" s="190"/>
      <c r="AR29" s="64"/>
      <c r="AS29" s="64"/>
      <c r="AT29" s="64"/>
      <c r="AU29" s="64"/>
      <c r="AV29" s="64"/>
      <c r="AW29" s="64"/>
    </row>
    <row r="30" spans="1:49" ht="15.75" customHeight="1">
      <c r="A30" s="1">
        <v>27</v>
      </c>
      <c r="B30" s="21">
        <f>'Data Entry'!B30</f>
        <v>0</v>
      </c>
      <c r="C30" s="25">
        <f>'Data Entry'!C30</f>
        <v>0</v>
      </c>
      <c r="D30" s="129">
        <f>'BA Form 2 Event Data'!E33</f>
        <v>0</v>
      </c>
      <c r="E30" s="130">
        <f>'BA Form 2 Event Data'!CL33-'BA Form 2 Event Data'!W33</f>
        <v>0</v>
      </c>
      <c r="F30" s="131">
        <f>'BA Form 2 Event Data'!X33</f>
        <v>0</v>
      </c>
      <c r="G30" s="43">
        <f ca="1">IF(CELL("type",Adjustments!$V30) = "v",(Adjustments!$D30+Adjustments!$G30+Adjustments!$J30+Adjustments!$M30+Adjustments!$S30),0)</f>
        <v>0</v>
      </c>
      <c r="H30" s="57">
        <f>'BA Form 2 Event Data'!CM33</f>
        <v>0</v>
      </c>
      <c r="I30" s="43">
        <f ca="1">IF(CELL("type",Adjustments2052!$V30) = "v",(Adjustments2052!$E30+Adjustments2052!$H30+Adjustments2052!$K30+Adjustments2052!$N30+Adjustments2052!$Q30+Adjustments2052!$T30),0)</f>
        <v>0</v>
      </c>
      <c r="J30" s="43" t="str">
        <f t="shared" ca="1" si="0"/>
        <v/>
      </c>
      <c r="K30" s="1" t="str">
        <f>'Data Entry'!K30</f>
        <v>Y</v>
      </c>
      <c r="L30" s="32" t="str">
        <f t="shared" ca="1" si="1"/>
        <v/>
      </c>
      <c r="M30" t="s">
        <v>10</v>
      </c>
      <c r="N30" t="str">
        <f>'Data Entry'!N30</f>
        <v xml:space="preserve">Next Year's </v>
      </c>
      <c r="O30" s="3"/>
      <c r="P30" s="131">
        <f>'BA Form 2 Event Data'!AF33</f>
        <v>0</v>
      </c>
      <c r="Q30" s="131">
        <f>'BA Form 2 Event Data'!CX33</f>
        <v>0</v>
      </c>
      <c r="R30" s="151"/>
      <c r="AM30" s="190" t="s">
        <v>55</v>
      </c>
      <c r="AN30" s="190"/>
      <c r="AO30" s="190"/>
      <c r="AP30" s="190"/>
      <c r="AQ30" s="190"/>
      <c r="AR30" s="64"/>
      <c r="AS30" s="64"/>
      <c r="AT30" s="64"/>
      <c r="AU30" s="64"/>
      <c r="AV30" s="64"/>
      <c r="AW30" s="64"/>
    </row>
    <row r="31" spans="1:49" ht="16.5" customHeight="1" thickBot="1">
      <c r="A31" s="1">
        <v>28</v>
      </c>
      <c r="B31" s="21">
        <f>'Data Entry'!B31</f>
        <v>0</v>
      </c>
      <c r="C31" s="25">
        <f>'Data Entry'!C31</f>
        <v>0</v>
      </c>
      <c r="D31" s="129">
        <f>'BA Form 2 Event Data'!E34</f>
        <v>0</v>
      </c>
      <c r="E31" s="130">
        <f>'BA Form 2 Event Data'!CL34-'BA Form 2 Event Data'!W34</f>
        <v>0</v>
      </c>
      <c r="F31" s="131">
        <f>'BA Form 2 Event Data'!X34</f>
        <v>0</v>
      </c>
      <c r="G31" s="43">
        <f ca="1">IF(CELL("type",Adjustments!$V31) = "v",(Adjustments!$D31+Adjustments!$G31+Adjustments!$J31+Adjustments!$M31+Adjustments!$S31),0)</f>
        <v>0</v>
      </c>
      <c r="H31" s="57">
        <f>'BA Form 2 Event Data'!CM34</f>
        <v>0</v>
      </c>
      <c r="I31" s="43">
        <f ca="1">IF(CELL("type",Adjustments2052!$V31) = "v",(Adjustments2052!$E31+Adjustments2052!$H31+Adjustments2052!$K31+Adjustments2052!$N31+Adjustments2052!$Q31+Adjustments2052!$T31),0)</f>
        <v>0</v>
      </c>
      <c r="J31" s="43" t="str">
        <f t="shared" ca="1" si="0"/>
        <v/>
      </c>
      <c r="K31" s="1" t="str">
        <f>'Data Entry'!K31</f>
        <v>Y</v>
      </c>
      <c r="L31" s="32" t="str">
        <f t="shared" ca="1" si="1"/>
        <v/>
      </c>
      <c r="M31" s="1">
        <f>'Data Entry'!M31</f>
        <v>-70</v>
      </c>
      <c r="N31" s="3" t="str">
        <f>'Data Entry'!N31</f>
        <v>2012 Frequency Response Obligation (FRO)</v>
      </c>
      <c r="P31" s="131">
        <f>'BA Form 2 Event Data'!AF34</f>
        <v>0</v>
      </c>
      <c r="Q31" s="131">
        <f>'BA Form 2 Event Data'!CX34</f>
        <v>0</v>
      </c>
      <c r="R31" s="151"/>
      <c r="AM31" s="190" t="s">
        <v>56</v>
      </c>
      <c r="AN31" s="190"/>
      <c r="AO31" s="190"/>
      <c r="AP31" s="190"/>
      <c r="AQ31" s="190"/>
      <c r="AR31" s="64"/>
      <c r="AS31" s="64"/>
      <c r="AT31" s="64"/>
      <c r="AU31" s="64"/>
      <c r="AV31" s="64"/>
      <c r="AW31" s="64"/>
    </row>
    <row r="32" spans="1:49" ht="25.5" customHeight="1">
      <c r="A32" s="1">
        <v>29</v>
      </c>
      <c r="B32" s="23">
        <f>'Data Entry'!B32</f>
        <v>0</v>
      </c>
      <c r="C32" s="2">
        <f>'Data Entry'!C32</f>
        <v>0</v>
      </c>
      <c r="D32" s="129">
        <f>'BA Form 2 Event Data'!E35</f>
        <v>0</v>
      </c>
      <c r="E32" s="130">
        <f>'BA Form 2 Event Data'!CL35-'BA Form 2 Event Data'!W35</f>
        <v>0</v>
      </c>
      <c r="F32" s="132">
        <f>'BA Form 2 Event Data'!X35</f>
        <v>0</v>
      </c>
      <c r="G32" s="43">
        <f ca="1">IF(CELL("type",Adjustments!$V32) = "v",(Adjustments!$D32+Adjustments!$G32+Adjustments!$J32+Adjustments!$M32+Adjustments!$S32),0)</f>
        <v>0</v>
      </c>
      <c r="H32" s="57">
        <f>'BA Form 2 Event Data'!CM35</f>
        <v>0</v>
      </c>
      <c r="I32" s="43">
        <f ca="1">IF(CELL("type",Adjustments2052!$V32) = "v",(Adjustments2052!$E32+Adjustments2052!$H32+Adjustments2052!$K32+Adjustments2052!$N32+Adjustments2052!$Q32+Adjustments2052!$T32),0)</f>
        <v>0</v>
      </c>
      <c r="J32" s="43" t="str">
        <f t="shared" ca="1" si="0"/>
        <v/>
      </c>
      <c r="K32" s="1" t="str">
        <f>'Data Entry'!K32</f>
        <v>Y</v>
      </c>
      <c r="L32" s="32" t="str">
        <f t="shared" ca="1" si="1"/>
        <v/>
      </c>
      <c r="M32" s="26" t="e">
        <f ca="1">MIN(M34,((-M15-M14)/2)*$L$3/100,M31)</f>
        <v>#DIV/0!</v>
      </c>
      <c r="N32" s="33" t="str">
        <f>M7&amp;" Frequency Bias Setting - (minimum of FRM, next year's FRO, or "&amp;L3&amp;"% of Projected Peak [Load + Gen]/2)"</f>
        <v>1901 Frequency Bias Setting - (minimum of FRM, next year's FRO, or 0.8% of Projected Peak [Load + Gen]/2)</v>
      </c>
      <c r="P32" s="131">
        <f>'BA Form 2 Event Data'!AF35</f>
        <v>0</v>
      </c>
      <c r="Q32" s="131">
        <f>'BA Form 2 Event Data'!CX35</f>
        <v>0</v>
      </c>
      <c r="R32" s="151"/>
      <c r="AM32" s="190" t="s">
        <v>57</v>
      </c>
      <c r="AN32" s="190"/>
      <c r="AO32" s="190"/>
      <c r="AP32" s="190"/>
      <c r="AQ32" s="190"/>
      <c r="AR32" s="64"/>
      <c r="AS32" s="64"/>
      <c r="AT32" s="64"/>
      <c r="AU32" s="64"/>
      <c r="AV32" s="64"/>
      <c r="AW32" s="64"/>
    </row>
    <row r="33" spans="1:49" ht="15.75" customHeight="1">
      <c r="A33" s="1">
        <v>30</v>
      </c>
      <c r="B33" s="23">
        <f>'Data Entry'!B33</f>
        <v>0</v>
      </c>
      <c r="C33" s="2">
        <f>'Data Entry'!C33</f>
        <v>0</v>
      </c>
      <c r="D33" s="129">
        <f>'BA Form 2 Event Data'!E36</f>
        <v>0</v>
      </c>
      <c r="E33" s="130">
        <f>'BA Form 2 Event Data'!CL36-'BA Form 2 Event Data'!W36</f>
        <v>0</v>
      </c>
      <c r="F33" s="132">
        <f>'BA Form 2 Event Data'!X36</f>
        <v>0</v>
      </c>
      <c r="G33" s="43">
        <f ca="1">IF(CELL("type",Adjustments!$V33) = "v",(Adjustments!$D33+Adjustments!$G33+Adjustments!$J33+Adjustments!$M33+Adjustments!$S33),0)</f>
        <v>0</v>
      </c>
      <c r="H33" s="57">
        <f>'BA Form 2 Event Data'!CM36</f>
        <v>0</v>
      </c>
      <c r="I33" s="43">
        <f ca="1">IF(CELL("type",Adjustments2052!$V33) = "v",(Adjustments2052!$E33+Adjustments2052!$H33+Adjustments2052!$K33+Adjustments2052!$N33+Adjustments2052!$Q33+Adjustments2052!$T33),0)</f>
        <v>0</v>
      </c>
      <c r="J33" s="43" t="str">
        <f t="shared" ca="1" si="0"/>
        <v/>
      </c>
      <c r="K33" s="1" t="str">
        <f>'Data Entry'!K33</f>
        <v>Y</v>
      </c>
      <c r="L33" s="32" t="str">
        <f t="shared" ca="1" si="1"/>
        <v/>
      </c>
      <c r="M33" s="34"/>
      <c r="N33" s="35"/>
      <c r="P33" s="131">
        <f>'BA Form 2 Event Data'!AF36</f>
        <v>0</v>
      </c>
      <c r="Q33" s="131">
        <f>'BA Form 2 Event Data'!CX36</f>
        <v>0</v>
      </c>
      <c r="R33" s="151"/>
      <c r="AJ33" t="s">
        <v>20</v>
      </c>
      <c r="AM33" s="190" t="s">
        <v>98</v>
      </c>
      <c r="AN33" s="190"/>
      <c r="AO33" s="190"/>
      <c r="AP33" s="190"/>
      <c r="AQ33" s="190"/>
      <c r="AR33" s="64"/>
      <c r="AS33" s="64"/>
      <c r="AT33" s="64"/>
      <c r="AU33" s="64"/>
      <c r="AV33" s="64"/>
      <c r="AW33" s="64"/>
    </row>
    <row r="34" spans="1:49" ht="16.5" customHeight="1" thickBot="1">
      <c r="A34" s="1">
        <v>31</v>
      </c>
      <c r="B34" s="21">
        <f>'Data Entry'!B34</f>
        <v>0</v>
      </c>
      <c r="C34" s="25">
        <f>'Data Entry'!C34</f>
        <v>0</v>
      </c>
      <c r="D34" s="129">
        <f>'BA Form 2 Event Data'!E37</f>
        <v>0</v>
      </c>
      <c r="E34" s="130">
        <f>'BA Form 2 Event Data'!CL37-'BA Form 2 Event Data'!W37</f>
        <v>0</v>
      </c>
      <c r="F34" s="131">
        <f>'BA Form 2 Event Data'!X37</f>
        <v>0</v>
      </c>
      <c r="G34" s="43">
        <f ca="1">IF(CELL("type",Adjustments!$V34) = "v",(Adjustments!$D34+Adjustments!$G34+Adjustments!$J34+Adjustments!$M34+Adjustments!$S34),0)</f>
        <v>0</v>
      </c>
      <c r="H34" s="57">
        <f>'BA Form 2 Event Data'!CM37</f>
        <v>0</v>
      </c>
      <c r="I34" s="43">
        <f ca="1">IF(CELL("type",Adjustments2052!$V34) = "v",(Adjustments2052!$E34+Adjustments2052!$H34+Adjustments2052!$K34+Adjustments2052!$N34+Adjustments2052!$Q34+Adjustments2052!$T34),0)</f>
        <v>0</v>
      </c>
      <c r="J34" s="43" t="str">
        <f t="shared" ca="1" si="0"/>
        <v/>
      </c>
      <c r="K34" s="1" t="str">
        <f>'Data Entry'!K34</f>
        <v>Y</v>
      </c>
      <c r="L34" s="32" t="str">
        <f t="shared" ca="1" si="1"/>
        <v/>
      </c>
      <c r="M34" s="27" t="e">
        <f ca="1">MEDIAN(J4:J45)</f>
        <v>#DIV/0!</v>
      </c>
      <c r="N34" s="36" t="str">
        <f>M18&amp;" FRM - Median Frequency Response (MW/0.1Hz)"</f>
        <v>1900 FRM - Median Frequency Response (MW/0.1Hz)</v>
      </c>
      <c r="P34" s="131">
        <f>'BA Form 2 Event Data'!AF37</f>
        <v>0</v>
      </c>
      <c r="Q34" s="131">
        <f>'BA Form 2 Event Data'!CX37</f>
        <v>0</v>
      </c>
      <c r="R34" s="151"/>
      <c r="AJ34" t="s">
        <v>72</v>
      </c>
      <c r="AM34" s="190" t="s">
        <v>99</v>
      </c>
      <c r="AN34" s="190"/>
      <c r="AO34" s="190"/>
      <c r="AP34" s="190"/>
      <c r="AQ34" s="190"/>
      <c r="AR34" s="64"/>
      <c r="AS34" s="64"/>
      <c r="AT34" s="64"/>
      <c r="AU34" s="64"/>
      <c r="AV34" s="64"/>
      <c r="AW34" s="64"/>
    </row>
    <row r="35" spans="1:49" ht="15.75" customHeight="1">
      <c r="A35" s="1">
        <v>32</v>
      </c>
      <c r="B35" s="21">
        <f>'Data Entry'!B35</f>
        <v>0</v>
      </c>
      <c r="C35" s="25">
        <f>'Data Entry'!C35</f>
        <v>0</v>
      </c>
      <c r="D35" s="129">
        <f>'BA Form 2 Event Data'!E38</f>
        <v>0</v>
      </c>
      <c r="E35" s="130">
        <f>'BA Form 2 Event Data'!CL38-'BA Form 2 Event Data'!W38</f>
        <v>0</v>
      </c>
      <c r="F35" s="131">
        <f>'BA Form 2 Event Data'!X38</f>
        <v>0</v>
      </c>
      <c r="G35" s="43">
        <f ca="1">IF(CELL("type",Adjustments!$V35) = "v",(Adjustments!$D35+Adjustments!$G35+Adjustments!$J35+Adjustments!$M35+Adjustments!$S35),0)</f>
        <v>0</v>
      </c>
      <c r="H35" s="57">
        <f>'BA Form 2 Event Data'!CM38</f>
        <v>0</v>
      </c>
      <c r="I35" s="43">
        <f ca="1">IF(CELL("type",Adjustments2052!$V35) = "v",(Adjustments2052!$E35+Adjustments2052!$H35+Adjustments2052!$K35+Adjustments2052!$N35+Adjustments2052!$Q35+Adjustments2052!$T35),0)</f>
        <v>0</v>
      </c>
      <c r="J35" s="43" t="str">
        <f t="shared" ca="1" si="0"/>
        <v/>
      </c>
      <c r="K35" s="1" t="str">
        <f>'Data Entry'!K35</f>
        <v>Y</v>
      </c>
      <c r="L35" s="32" t="str">
        <f t="shared" ca="1" si="1"/>
        <v/>
      </c>
      <c r="P35" s="131">
        <f>'BA Form 2 Event Data'!AF38</f>
        <v>0</v>
      </c>
      <c r="Q35" s="131">
        <f>'BA Form 2 Event Data'!CX38</f>
        <v>0</v>
      </c>
      <c r="R35" s="151"/>
      <c r="AM35" s="190" t="s">
        <v>58</v>
      </c>
      <c r="AN35" s="190"/>
      <c r="AO35" s="190"/>
      <c r="AP35" s="190"/>
      <c r="AQ35" s="190"/>
      <c r="AR35" s="64"/>
      <c r="AS35" s="64"/>
      <c r="AT35" s="64"/>
      <c r="AU35" s="64"/>
      <c r="AV35" s="64"/>
      <c r="AW35" s="64"/>
    </row>
    <row r="36" spans="1:49" ht="15.75" customHeight="1">
      <c r="A36" s="1">
        <v>33</v>
      </c>
      <c r="B36" s="23">
        <f>'Data Entry'!B36</f>
        <v>0</v>
      </c>
      <c r="C36" s="2">
        <f>'Data Entry'!C36</f>
        <v>0</v>
      </c>
      <c r="D36" s="129">
        <f>'BA Form 2 Event Data'!E39</f>
        <v>0</v>
      </c>
      <c r="E36" s="130">
        <f>'BA Form 2 Event Data'!CL39-'BA Form 2 Event Data'!W39</f>
        <v>0</v>
      </c>
      <c r="F36" s="132">
        <f>'BA Form 2 Event Data'!X39</f>
        <v>0</v>
      </c>
      <c r="G36" s="43">
        <f ca="1">IF(CELL("type",Adjustments!$V36) = "v",(Adjustments!$D36+Adjustments!$G36+Adjustments!$J36+Adjustments!$M36+Adjustments!$S36),0)</f>
        <v>0</v>
      </c>
      <c r="H36" s="57">
        <f>'BA Form 2 Event Data'!CM39</f>
        <v>0</v>
      </c>
      <c r="I36" s="43">
        <f ca="1">IF(CELL("type",Adjustments2052!$V36) = "v",(Adjustments2052!$E36+Adjustments2052!$H36+Adjustments2052!$K36+Adjustments2052!$N36+Adjustments2052!$Q36+Adjustments2052!$T36),0)</f>
        <v>0</v>
      </c>
      <c r="J36" s="43" t="str">
        <f t="shared" ca="1" si="0"/>
        <v/>
      </c>
      <c r="K36" s="1" t="str">
        <f>'Data Entry'!K36</f>
        <v>Y</v>
      </c>
      <c r="L36" s="32" t="str">
        <f t="shared" ca="1" si="1"/>
        <v/>
      </c>
      <c r="P36" s="131">
        <f>'BA Form 2 Event Data'!AF39</f>
        <v>0</v>
      </c>
      <c r="Q36" s="131">
        <f>'BA Form 2 Event Data'!CX39</f>
        <v>0</v>
      </c>
      <c r="R36" s="151"/>
      <c r="AM36" s="190" t="s">
        <v>59</v>
      </c>
      <c r="AN36" s="190"/>
      <c r="AO36" s="190"/>
      <c r="AP36" s="190"/>
      <c r="AQ36" s="190"/>
      <c r="AR36" s="64"/>
      <c r="AS36" s="64"/>
      <c r="AT36" s="64"/>
      <c r="AU36" s="64"/>
      <c r="AV36" s="64"/>
      <c r="AW36" s="64"/>
    </row>
    <row r="37" spans="1:49" ht="15.75" customHeight="1">
      <c r="A37" s="1">
        <v>34</v>
      </c>
      <c r="B37" s="23">
        <f>'Data Entry'!B37</f>
        <v>0</v>
      </c>
      <c r="C37" s="2">
        <f>'Data Entry'!C37</f>
        <v>0</v>
      </c>
      <c r="D37" s="129">
        <f>'BA Form 2 Event Data'!E40</f>
        <v>0</v>
      </c>
      <c r="E37" s="130">
        <f>'BA Form 2 Event Data'!CL40-'BA Form 2 Event Data'!W40</f>
        <v>0</v>
      </c>
      <c r="F37" s="132">
        <f>'BA Form 2 Event Data'!X40</f>
        <v>0</v>
      </c>
      <c r="G37" s="43">
        <f ca="1">IF(CELL("type",Adjustments!$V37) = "v",(Adjustments!$D37+Adjustments!$G37+Adjustments!$J37+Adjustments!$M37+Adjustments!$S37),0)</f>
        <v>0</v>
      </c>
      <c r="H37" s="57">
        <f>'BA Form 2 Event Data'!CM40</f>
        <v>0</v>
      </c>
      <c r="I37" s="43">
        <f ca="1">IF(CELL("type",Adjustments2052!$V37) = "v",(Adjustments2052!$E37+Adjustments2052!$H37+Adjustments2052!$K37+Adjustments2052!$N37+Adjustments2052!$Q37+Adjustments2052!$T37),0)</f>
        <v>0</v>
      </c>
      <c r="J37" s="43" t="str">
        <f t="shared" ca="1" si="0"/>
        <v/>
      </c>
      <c r="K37" s="1" t="str">
        <f>'Data Entry'!K37</f>
        <v>Y</v>
      </c>
      <c r="L37" s="32" t="str">
        <f t="shared" ca="1" si="1"/>
        <v/>
      </c>
      <c r="P37" s="131">
        <f>'BA Form 2 Event Data'!AF40</f>
        <v>0</v>
      </c>
      <c r="Q37" s="131">
        <f>'BA Form 2 Event Data'!CX40</f>
        <v>0</v>
      </c>
      <c r="R37" s="151"/>
      <c r="AM37" s="190" t="s">
        <v>100</v>
      </c>
      <c r="AN37" s="190"/>
      <c r="AO37" s="190"/>
      <c r="AP37" s="190"/>
      <c r="AQ37" s="190"/>
      <c r="AR37" s="64"/>
      <c r="AS37" s="64"/>
      <c r="AT37" s="64"/>
      <c r="AU37" s="64"/>
      <c r="AV37" s="64"/>
      <c r="AW37" s="64"/>
    </row>
    <row r="38" spans="1:49" ht="15.75" customHeight="1">
      <c r="A38" s="1">
        <v>35</v>
      </c>
      <c r="B38" s="21">
        <f>'Data Entry'!B38</f>
        <v>0</v>
      </c>
      <c r="C38" s="25">
        <f>'Data Entry'!C38</f>
        <v>0</v>
      </c>
      <c r="D38" s="129">
        <f>'BA Form 2 Event Data'!E41</f>
        <v>0</v>
      </c>
      <c r="E38" s="130">
        <f>'BA Form 2 Event Data'!CL41-'BA Form 2 Event Data'!W41</f>
        <v>0</v>
      </c>
      <c r="F38" s="131">
        <f>'BA Form 2 Event Data'!X41</f>
        <v>0</v>
      </c>
      <c r="G38" s="43">
        <f ca="1">IF(CELL("type",Adjustments!$V38) = "v",(Adjustments!$D38+Adjustments!$G38+Adjustments!$J38+Adjustments!$M38+Adjustments!$S38),0)</f>
        <v>0</v>
      </c>
      <c r="H38" s="57">
        <f>'BA Form 2 Event Data'!CM41</f>
        <v>0</v>
      </c>
      <c r="I38" s="43">
        <f ca="1">IF(CELL("type",Adjustments2052!$V38) = "v",(Adjustments2052!$E38+Adjustments2052!$H38+Adjustments2052!$K38+Adjustments2052!$N38+Adjustments2052!$Q38+Adjustments2052!$T38),0)</f>
        <v>0</v>
      </c>
      <c r="J38" s="43" t="str">
        <f t="shared" ca="1" si="0"/>
        <v/>
      </c>
      <c r="K38" s="1" t="str">
        <f>'Data Entry'!K38</f>
        <v>Y</v>
      </c>
      <c r="L38" s="32" t="str">
        <f t="shared" ca="1" si="1"/>
        <v/>
      </c>
      <c r="P38" s="131">
        <f>'BA Form 2 Event Data'!AF41</f>
        <v>0</v>
      </c>
      <c r="Q38" s="131">
        <f>'BA Form 2 Event Data'!CX41</f>
        <v>0</v>
      </c>
      <c r="R38" s="151"/>
      <c r="AM38" s="190" t="s">
        <v>60</v>
      </c>
      <c r="AN38" s="190"/>
      <c r="AO38" s="190"/>
      <c r="AP38" s="190"/>
      <c r="AQ38" s="190"/>
      <c r="AR38" s="64"/>
      <c r="AS38" s="64"/>
      <c r="AT38" s="64"/>
      <c r="AU38" s="64"/>
      <c r="AV38" s="64"/>
      <c r="AW38" s="64"/>
    </row>
    <row r="39" spans="1:49" ht="15.75" customHeight="1">
      <c r="A39" s="1">
        <v>36</v>
      </c>
      <c r="B39" s="21">
        <f>'Data Entry'!B39</f>
        <v>0</v>
      </c>
      <c r="C39" s="25">
        <f>'Data Entry'!C39</f>
        <v>0</v>
      </c>
      <c r="D39" s="129">
        <f>'BA Form 2 Event Data'!E42</f>
        <v>0</v>
      </c>
      <c r="E39" s="130">
        <f>'BA Form 2 Event Data'!CL42-'BA Form 2 Event Data'!W42</f>
        <v>0</v>
      </c>
      <c r="F39" s="131">
        <f>'BA Form 2 Event Data'!X42</f>
        <v>0</v>
      </c>
      <c r="G39" s="43">
        <f ca="1">IF(CELL("type",Adjustments!$V39) = "v",(Adjustments!$D39+Adjustments!$G39+Adjustments!$J39+Adjustments!$M39+Adjustments!$S39),0)</f>
        <v>0</v>
      </c>
      <c r="H39" s="57">
        <f>'BA Form 2 Event Data'!CM42</f>
        <v>0</v>
      </c>
      <c r="I39" s="43">
        <f ca="1">IF(CELL("type",Adjustments2052!$V39) = "v",(Adjustments2052!$E39+Adjustments2052!$H39+Adjustments2052!$K39+Adjustments2052!$N39+Adjustments2052!$Q39+Adjustments2052!$T39),0)</f>
        <v>0</v>
      </c>
      <c r="J39" s="43" t="str">
        <f t="shared" ca="1" si="0"/>
        <v/>
      </c>
      <c r="K39" s="1" t="str">
        <f>'Data Entry'!K39</f>
        <v>Y</v>
      </c>
      <c r="L39" s="32" t="str">
        <f t="shared" ca="1" si="1"/>
        <v/>
      </c>
      <c r="P39" s="131">
        <f>'BA Form 2 Event Data'!AF42</f>
        <v>0</v>
      </c>
      <c r="Q39" s="131">
        <f>'BA Form 2 Event Data'!CX42</f>
        <v>0</v>
      </c>
      <c r="R39" s="151"/>
      <c r="AM39" s="190" t="s">
        <v>101</v>
      </c>
      <c r="AN39" s="190"/>
      <c r="AO39" s="190"/>
      <c r="AP39" s="190"/>
      <c r="AQ39" s="190"/>
      <c r="AR39" s="64"/>
      <c r="AS39" s="64"/>
      <c r="AT39" s="64"/>
      <c r="AU39" s="64"/>
      <c r="AV39" s="64"/>
      <c r="AW39" s="64"/>
    </row>
    <row r="40" spans="1:49" ht="15.75" customHeight="1">
      <c r="A40" s="1">
        <v>37</v>
      </c>
      <c r="B40" s="23">
        <f>'Data Entry'!B40</f>
        <v>0</v>
      </c>
      <c r="C40" s="2">
        <f>'Data Entry'!C40</f>
        <v>0</v>
      </c>
      <c r="D40" s="129">
        <f>'BA Form 2 Event Data'!E43</f>
        <v>0</v>
      </c>
      <c r="E40" s="130">
        <f>'BA Form 2 Event Data'!CL43-'BA Form 2 Event Data'!W43</f>
        <v>0</v>
      </c>
      <c r="F40" s="132">
        <f>'BA Form 2 Event Data'!X43</f>
        <v>0</v>
      </c>
      <c r="G40" s="43">
        <f ca="1">IF(CELL("type",Adjustments!$V40) = "v",(Adjustments!$D40+Adjustments!$G40+Adjustments!$J40+Adjustments!$M40+Adjustments!$S40),0)</f>
        <v>0</v>
      </c>
      <c r="H40" s="57">
        <f>'BA Form 2 Event Data'!CM43</f>
        <v>0</v>
      </c>
      <c r="I40" s="43">
        <f ca="1">IF(CELL("type",Adjustments2052!$V40) = "v",(Adjustments2052!$E40+Adjustments2052!$H40+Adjustments2052!$K40+Adjustments2052!$N40+Adjustments2052!$Q40+Adjustments2052!$T40),0)</f>
        <v>0</v>
      </c>
      <c r="J40" s="43" t="str">
        <f t="shared" ca="1" si="0"/>
        <v/>
      </c>
      <c r="K40" s="1" t="str">
        <f>'Data Entry'!K40</f>
        <v>Y</v>
      </c>
      <c r="L40" s="32" t="str">
        <f t="shared" ca="1" si="1"/>
        <v/>
      </c>
      <c r="P40" s="131">
        <f>'BA Form 2 Event Data'!AF43</f>
        <v>0</v>
      </c>
      <c r="Q40" s="131">
        <f>'BA Form 2 Event Data'!CX43</f>
        <v>0</v>
      </c>
      <c r="R40" s="151"/>
      <c r="AM40" s="190" t="s">
        <v>59</v>
      </c>
      <c r="AN40" s="190"/>
      <c r="AO40" s="190"/>
      <c r="AP40" s="190"/>
      <c r="AQ40" s="190"/>
      <c r="AR40" s="64"/>
      <c r="AS40" s="64"/>
      <c r="AT40" s="64"/>
      <c r="AU40" s="64"/>
      <c r="AV40" s="64"/>
      <c r="AW40" s="64"/>
    </row>
    <row r="41" spans="1:49" ht="15.75" customHeight="1">
      <c r="A41" s="1">
        <v>38</v>
      </c>
      <c r="B41" s="23">
        <f>'Data Entry'!B41</f>
        <v>0</v>
      </c>
      <c r="C41" s="2">
        <f>'Data Entry'!C41</f>
        <v>0</v>
      </c>
      <c r="D41" s="129">
        <f>'BA Form 2 Event Data'!E44</f>
        <v>0</v>
      </c>
      <c r="E41" s="130">
        <f>'BA Form 2 Event Data'!CL44-'BA Form 2 Event Data'!W44</f>
        <v>0</v>
      </c>
      <c r="F41" s="132">
        <f>'BA Form 2 Event Data'!X44</f>
        <v>0</v>
      </c>
      <c r="G41" s="43">
        <f ca="1">IF(CELL("type",Adjustments!$V41) = "v",(Adjustments!$D41+Adjustments!$G41+Adjustments!$J41+Adjustments!$M41+Adjustments!$S41),0)</f>
        <v>0</v>
      </c>
      <c r="H41" s="57">
        <f>'BA Form 2 Event Data'!CM44</f>
        <v>0</v>
      </c>
      <c r="I41" s="43">
        <f ca="1">IF(CELL("type",Adjustments2052!$V41) = "v",(Adjustments2052!$E41+Adjustments2052!$H41+Adjustments2052!$K41+Adjustments2052!$N41+Adjustments2052!$Q41+Adjustments2052!$T41),0)</f>
        <v>0</v>
      </c>
      <c r="J41" s="43" t="str">
        <f t="shared" ca="1" si="0"/>
        <v/>
      </c>
      <c r="K41" s="1" t="str">
        <f>'Data Entry'!K41</f>
        <v>Y</v>
      </c>
      <c r="L41" s="32" t="str">
        <f t="shared" ca="1" si="1"/>
        <v/>
      </c>
      <c r="P41" s="131">
        <f>'BA Form 2 Event Data'!AF44</f>
        <v>0</v>
      </c>
      <c r="Q41" s="131">
        <f>'BA Form 2 Event Data'!CX44</f>
        <v>0</v>
      </c>
      <c r="R41" s="151"/>
      <c r="AM41" s="190" t="s">
        <v>100</v>
      </c>
      <c r="AN41" s="190"/>
      <c r="AO41" s="190"/>
      <c r="AP41" s="190"/>
      <c r="AQ41" s="190"/>
      <c r="AR41" s="64"/>
      <c r="AS41" s="64"/>
      <c r="AT41" s="64"/>
      <c r="AU41" s="64"/>
      <c r="AV41" s="64"/>
      <c r="AW41" s="64"/>
    </row>
    <row r="42" spans="1:49" ht="15.75" customHeight="1">
      <c r="A42" s="1">
        <v>39</v>
      </c>
      <c r="B42" s="21">
        <f>'Data Entry'!B42</f>
        <v>0</v>
      </c>
      <c r="C42" s="25">
        <f>'Data Entry'!C42</f>
        <v>0</v>
      </c>
      <c r="D42" s="129">
        <f>'BA Form 2 Event Data'!E45</f>
        <v>0</v>
      </c>
      <c r="E42" s="130">
        <f>'BA Form 2 Event Data'!CL45-'BA Form 2 Event Data'!W45</f>
        <v>0</v>
      </c>
      <c r="F42" s="131">
        <f>'BA Form 2 Event Data'!X45</f>
        <v>0</v>
      </c>
      <c r="G42" s="43">
        <f ca="1">IF(CELL("type",Adjustments!$V42) = "v",(Adjustments!$D42+Adjustments!$G42+Adjustments!$J42+Adjustments!$M42+Adjustments!$S42),0)</f>
        <v>0</v>
      </c>
      <c r="H42" s="57">
        <f>'BA Form 2 Event Data'!CM45</f>
        <v>0</v>
      </c>
      <c r="I42" s="43">
        <f ca="1">IF(CELL("type",Adjustments2052!$V42) = "v",(Adjustments2052!$E42+Adjustments2052!$H42+Adjustments2052!$K42+Adjustments2052!$N42+Adjustments2052!$Q42+Adjustments2052!$T42),0)</f>
        <v>0</v>
      </c>
      <c r="J42" s="43" t="str">
        <f t="shared" ca="1" si="0"/>
        <v/>
      </c>
      <c r="K42" s="1" t="str">
        <f>'Data Entry'!K42</f>
        <v>Y</v>
      </c>
      <c r="L42" s="32" t="str">
        <f t="shared" ca="1" si="1"/>
        <v/>
      </c>
      <c r="P42" s="131">
        <f>'BA Form 2 Event Data'!AF45</f>
        <v>0</v>
      </c>
      <c r="Q42" s="131">
        <f>'BA Form 2 Event Data'!CX45</f>
        <v>0</v>
      </c>
      <c r="R42" s="151"/>
      <c r="AM42" s="190" t="s">
        <v>60</v>
      </c>
      <c r="AN42" s="190"/>
      <c r="AO42" s="190"/>
      <c r="AP42" s="190"/>
      <c r="AQ42" s="190"/>
      <c r="AR42" s="64"/>
      <c r="AS42" s="64"/>
      <c r="AT42" s="64"/>
      <c r="AU42" s="64"/>
      <c r="AV42" s="64"/>
      <c r="AW42" s="64"/>
    </row>
    <row r="43" spans="1:49" ht="15.75" customHeight="1">
      <c r="A43" s="1">
        <v>40</v>
      </c>
      <c r="B43" s="21">
        <f>'Data Entry'!B43</f>
        <v>0</v>
      </c>
      <c r="C43" s="25">
        <f>'Data Entry'!C43</f>
        <v>0</v>
      </c>
      <c r="D43" s="129">
        <f>'BA Form 2 Event Data'!E46</f>
        <v>0</v>
      </c>
      <c r="E43" s="130">
        <f>'BA Form 2 Event Data'!CL46-'BA Form 2 Event Data'!W46</f>
        <v>0</v>
      </c>
      <c r="F43" s="131">
        <f>'BA Form 2 Event Data'!X46</f>
        <v>0</v>
      </c>
      <c r="G43" s="43">
        <f ca="1">IF(CELL("type",Adjustments!$V43) = "v",(Adjustments!$D43+Adjustments!$G43+Adjustments!$J43+Adjustments!$M43+Adjustments!$S43),0)</f>
        <v>0</v>
      </c>
      <c r="H43" s="57">
        <f>'BA Form 2 Event Data'!CM46</f>
        <v>0</v>
      </c>
      <c r="I43" s="43">
        <f ca="1">IF(CELL("type",Adjustments2052!$V43) = "v",(Adjustments2052!$E43+Adjustments2052!$H43+Adjustments2052!$K43+Adjustments2052!$N43+Adjustments2052!$Q43+Adjustments2052!$T43),0)</f>
        <v>0</v>
      </c>
      <c r="J43" s="43" t="str">
        <f t="shared" ca="1" si="0"/>
        <v/>
      </c>
      <c r="K43" s="1" t="str">
        <f>'Data Entry'!K43</f>
        <v>Y</v>
      </c>
      <c r="L43" s="32" t="str">
        <f t="shared" ca="1" si="1"/>
        <v/>
      </c>
      <c r="P43" s="131">
        <f>'BA Form 2 Event Data'!AF46</f>
        <v>0</v>
      </c>
      <c r="Q43" s="131">
        <f>'BA Form 2 Event Data'!CX46</f>
        <v>0</v>
      </c>
      <c r="R43" s="151"/>
      <c r="AM43" s="190" t="s">
        <v>101</v>
      </c>
      <c r="AN43" s="190"/>
      <c r="AO43" s="190"/>
      <c r="AP43" s="190"/>
      <c r="AQ43" s="190"/>
      <c r="AR43" s="64"/>
      <c r="AS43" s="64"/>
      <c r="AT43" s="64"/>
      <c r="AU43" s="64"/>
      <c r="AV43" s="64"/>
      <c r="AW43" s="64"/>
    </row>
    <row r="44" spans="1:49" ht="15.75" customHeight="1">
      <c r="A44" s="1">
        <v>41</v>
      </c>
      <c r="B44" s="23">
        <f>'Data Entry'!B44</f>
        <v>0</v>
      </c>
      <c r="C44" s="2">
        <f>'Data Entry'!C44</f>
        <v>0</v>
      </c>
      <c r="D44" s="129">
        <f>'BA Form 2 Event Data'!E47</f>
        <v>0</v>
      </c>
      <c r="E44" s="130">
        <f>'BA Form 2 Event Data'!CL47-'BA Form 2 Event Data'!W47</f>
        <v>0</v>
      </c>
      <c r="F44" s="132">
        <f>'BA Form 2 Event Data'!X47</f>
        <v>0</v>
      </c>
      <c r="G44" s="43">
        <f ca="1">IF(CELL("type",Adjustments!$V44) = "v",(Adjustments!$D44+Adjustments!$G44+Adjustments!$J44+Adjustments!$M44+Adjustments!$S44),0)</f>
        <v>0</v>
      </c>
      <c r="H44" s="57">
        <f>'BA Form 2 Event Data'!CM47</f>
        <v>0</v>
      </c>
      <c r="I44" s="43">
        <f ca="1">IF(CELL("type",Adjustments2052!$V44) = "v",(Adjustments2052!$E44+Adjustments2052!$H44+Adjustments2052!$K44+Adjustments2052!$N44+Adjustments2052!$Q44+Adjustments2052!$T44),0)</f>
        <v>0</v>
      </c>
      <c r="J44" s="43" t="str">
        <f t="shared" ca="1" si="0"/>
        <v/>
      </c>
      <c r="K44" s="1" t="str">
        <f>'Data Entry'!K44</f>
        <v>Y</v>
      </c>
      <c r="L44" s="32" t="str">
        <f t="shared" ca="1" si="1"/>
        <v/>
      </c>
      <c r="P44" s="131">
        <f>'BA Form 2 Event Data'!AF47</f>
        <v>0</v>
      </c>
      <c r="Q44" s="131">
        <f>'BA Form 2 Event Data'!CX47</f>
        <v>0</v>
      </c>
      <c r="R44" s="151"/>
      <c r="AM44" s="190" t="s">
        <v>59</v>
      </c>
      <c r="AN44" s="190"/>
      <c r="AO44" s="190"/>
      <c r="AP44" s="190"/>
      <c r="AQ44" s="190"/>
      <c r="AR44" s="64"/>
      <c r="AS44" s="64"/>
      <c r="AT44" s="64"/>
      <c r="AU44" s="64"/>
      <c r="AV44" s="64"/>
      <c r="AW44" s="64"/>
    </row>
    <row r="45" spans="1:49" ht="15.75" customHeight="1">
      <c r="A45" s="1">
        <v>42</v>
      </c>
      <c r="B45" s="23">
        <f>'Data Entry'!B45</f>
        <v>0</v>
      </c>
      <c r="C45" s="2">
        <f>'Data Entry'!C45</f>
        <v>0</v>
      </c>
      <c r="D45" s="129">
        <f>'BA Form 2 Event Data'!E48</f>
        <v>0</v>
      </c>
      <c r="E45" s="130">
        <f>'BA Form 2 Event Data'!CL48-'BA Form 2 Event Data'!W48</f>
        <v>0</v>
      </c>
      <c r="F45" s="132">
        <f>'BA Form 2 Event Data'!X48</f>
        <v>0</v>
      </c>
      <c r="G45" s="43">
        <f ca="1">IF(CELL("type",Adjustments!$V45) = "v",(Adjustments!$D45+Adjustments!$G45+Adjustments!$J45+Adjustments!$M45+Adjustments!$S45),0)</f>
        <v>0</v>
      </c>
      <c r="H45" s="57">
        <f>'BA Form 2 Event Data'!CM48</f>
        <v>0</v>
      </c>
      <c r="I45" s="43">
        <f ca="1">IF(CELL("type",Adjustments2052!$V45) = "v",(Adjustments2052!$E45+Adjustments2052!$H45+Adjustments2052!$K45+Adjustments2052!$N45+Adjustments2052!$Q45+Adjustments2052!$T45),0)</f>
        <v>0</v>
      </c>
      <c r="J45" s="43" t="str">
        <f t="shared" ca="1" si="0"/>
        <v/>
      </c>
      <c r="K45" s="1" t="str">
        <f>'Data Entry'!K45</f>
        <v>Y</v>
      </c>
      <c r="L45" s="32" t="str">
        <f t="shared" ca="1" si="1"/>
        <v/>
      </c>
      <c r="P45" s="131">
        <f>'BA Form 2 Event Data'!AF48</f>
        <v>0</v>
      </c>
      <c r="Q45" s="131">
        <f>'BA Form 2 Event Data'!CX48</f>
        <v>0</v>
      </c>
      <c r="R45" s="151"/>
      <c r="AM45" s="190" t="s">
        <v>100</v>
      </c>
      <c r="AN45" s="190"/>
      <c r="AO45" s="190"/>
      <c r="AP45" s="190"/>
      <c r="AQ45" s="190"/>
      <c r="AR45" s="64"/>
      <c r="AS45" s="64"/>
      <c r="AT45" s="64"/>
      <c r="AU45" s="64"/>
      <c r="AV45" s="64"/>
      <c r="AW45" s="64"/>
    </row>
    <row r="46" spans="1:49" ht="15.75" customHeight="1">
      <c r="AM46" s="190" t="s">
        <v>102</v>
      </c>
      <c r="AN46" s="190"/>
      <c r="AO46" s="190"/>
      <c r="AP46" s="190"/>
      <c r="AQ46" s="190"/>
      <c r="AR46" s="64"/>
      <c r="AS46" s="64"/>
      <c r="AT46" s="64"/>
      <c r="AU46" s="64"/>
      <c r="AV46" s="64"/>
      <c r="AW46" s="64"/>
    </row>
    <row r="47" spans="1:49" ht="16.5" customHeight="1">
      <c r="C47" s="5"/>
      <c r="D47" s="5"/>
      <c r="E47" s="5"/>
      <c r="K47" s="29"/>
      <c r="L47" s="29"/>
      <c r="AM47" s="190" t="s">
        <v>61</v>
      </c>
      <c r="AN47" s="190"/>
      <c r="AO47" s="190"/>
      <c r="AP47" s="190"/>
      <c r="AQ47" s="190"/>
      <c r="AR47" s="64"/>
      <c r="AS47" s="64"/>
      <c r="AT47" s="64"/>
      <c r="AU47" s="64"/>
      <c r="AV47" s="64"/>
      <c r="AW47" s="64"/>
    </row>
    <row r="48" spans="1:49" ht="16.5" customHeight="1">
      <c r="B48"/>
      <c r="C48"/>
      <c r="D48"/>
      <c r="E48"/>
      <c r="AM48" s="190" t="s">
        <v>103</v>
      </c>
      <c r="AN48" s="190"/>
      <c r="AO48" s="190"/>
      <c r="AP48" s="190"/>
      <c r="AQ48" s="190"/>
      <c r="AR48" s="64"/>
      <c r="AS48" s="64"/>
      <c r="AT48" s="64"/>
      <c r="AU48" s="64"/>
      <c r="AV48" s="64"/>
      <c r="AW48" s="64"/>
    </row>
    <row r="49" spans="2:49" ht="16.5" customHeight="1">
      <c r="B49"/>
      <c r="C49"/>
      <c r="D49"/>
      <c r="E49"/>
      <c r="AM49" s="190" t="s">
        <v>104</v>
      </c>
      <c r="AN49" s="190"/>
      <c r="AO49" s="190"/>
      <c r="AP49" s="190"/>
      <c r="AQ49" s="190"/>
      <c r="AR49" s="64"/>
      <c r="AS49" s="64"/>
      <c r="AT49" s="64"/>
      <c r="AU49" s="64"/>
      <c r="AV49" s="64"/>
      <c r="AW49" s="64"/>
    </row>
    <row r="50" spans="2:49" ht="15.75" customHeight="1">
      <c r="B50"/>
      <c r="C50"/>
      <c r="D50"/>
      <c r="E50"/>
      <c r="AM50" s="190" t="s">
        <v>105</v>
      </c>
      <c r="AN50" s="190"/>
      <c r="AO50" s="190"/>
      <c r="AP50" s="190"/>
      <c r="AQ50" s="190"/>
      <c r="AR50" s="64"/>
      <c r="AS50" s="64"/>
      <c r="AT50" s="64"/>
      <c r="AU50" s="64"/>
      <c r="AV50" s="64"/>
      <c r="AW50" s="64"/>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20</v>
      </c>
    </row>
    <row r="56" spans="2:49" ht="15.75">
      <c r="B56"/>
      <c r="C56"/>
      <c r="D56"/>
      <c r="E56"/>
      <c r="R56" s="45"/>
      <c r="AJ56" t="s">
        <v>72</v>
      </c>
    </row>
    <row r="57" spans="2:49" ht="15.75">
      <c r="R57" s="45"/>
    </row>
    <row r="58" spans="2:49" ht="15.75">
      <c r="R58" s="46"/>
    </row>
    <row r="59" spans="2:49" ht="15.75">
      <c r="R59" s="45"/>
    </row>
    <row r="60" spans="2:49" ht="15.75">
      <c r="R60" s="60"/>
    </row>
    <row r="61" spans="2:49" ht="15.75">
      <c r="B61" s="16" t="s">
        <v>10</v>
      </c>
      <c r="R61" s="60"/>
    </row>
    <row r="62" spans="2:49" ht="15.75">
      <c r="C62" s="2" t="s">
        <v>10</v>
      </c>
      <c r="R62" s="60"/>
    </row>
    <row r="63" spans="2:49" ht="15.75">
      <c r="C63" s="2" t="s">
        <v>10</v>
      </c>
      <c r="R63" s="60"/>
    </row>
    <row r="64" spans="2:49" ht="15.75">
      <c r="C64" s="2" t="s">
        <v>10</v>
      </c>
      <c r="R64" s="62"/>
    </row>
    <row r="65" spans="18:18" ht="15.75">
      <c r="R65" s="60"/>
    </row>
    <row r="66" spans="18:18" ht="15.75">
      <c r="R66" s="60"/>
    </row>
    <row r="67" spans="18:18" ht="15.75">
      <c r="R67" s="60"/>
    </row>
    <row r="68" spans="18:18" ht="15.75">
      <c r="R68" s="60"/>
    </row>
    <row r="69" spans="18:18" ht="15.75">
      <c r="R69" s="60"/>
    </row>
    <row r="70" spans="18:18" ht="15.75">
      <c r="R70" s="60"/>
    </row>
    <row r="71" spans="18:18" ht="15.75">
      <c r="R71" s="60"/>
    </row>
    <row r="72" spans="18:18" ht="15.75">
      <c r="R72" s="60"/>
    </row>
    <row r="73" spans="18:18" ht="15.75">
      <c r="R73" s="60"/>
    </row>
    <row r="74" spans="18:18" ht="15.75">
      <c r="R74" s="60"/>
    </row>
    <row r="75" spans="18:18" ht="15.75">
      <c r="R75" s="60"/>
    </row>
    <row r="76" spans="18:18" ht="15.75">
      <c r="R76" s="60"/>
    </row>
    <row r="77" spans="18:18" ht="15.75">
      <c r="R77" s="60"/>
    </row>
    <row r="78" spans="18:18" ht="15.75">
      <c r="R78" s="60"/>
    </row>
    <row r="79" spans="18:18" ht="15.75">
      <c r="R79" s="60"/>
    </row>
    <row r="80" spans="18: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c r="R97" s="66"/>
    </row>
    <row r="98" spans="18:18">
      <c r="R98" s="66"/>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1"/>
    </row>
    <row r="160" spans="18:18">
      <c r="R160" s="61"/>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sheetData>
  <mergeCells count="49">
    <mergeCell ref="AM7:AQ7"/>
    <mergeCell ref="E1:K1"/>
    <mergeCell ref="P1:Q1"/>
    <mergeCell ref="AM4:AQ4"/>
    <mergeCell ref="AM5:AQ5"/>
    <mergeCell ref="AM6:AQ6"/>
    <mergeCell ref="AM19:AQ19"/>
    <mergeCell ref="AM8:AQ8"/>
    <mergeCell ref="AM9:AQ9"/>
    <mergeCell ref="AM10:AQ10"/>
    <mergeCell ref="AM11:AQ11"/>
    <mergeCell ref="AM12:AQ12"/>
    <mergeCell ref="AM13:AQ13"/>
    <mergeCell ref="AM14:AQ14"/>
    <mergeCell ref="AM15:AQ15"/>
    <mergeCell ref="AM16:AQ16"/>
    <mergeCell ref="AM17:AQ17"/>
    <mergeCell ref="AM18:AQ18"/>
    <mergeCell ref="AM31:AQ31"/>
    <mergeCell ref="AM20:AQ20"/>
    <mergeCell ref="AM21:AQ21"/>
    <mergeCell ref="AM22:AQ22"/>
    <mergeCell ref="AM23:AQ23"/>
    <mergeCell ref="AM24:AQ24"/>
    <mergeCell ref="AM25:AQ25"/>
    <mergeCell ref="AM26:AQ26"/>
    <mergeCell ref="AM27:AQ27"/>
    <mergeCell ref="AM28:AQ28"/>
    <mergeCell ref="AM29:AQ29"/>
    <mergeCell ref="AM30:AQ30"/>
    <mergeCell ref="AM43:AQ43"/>
    <mergeCell ref="AM32:AQ32"/>
    <mergeCell ref="AM33:AQ33"/>
    <mergeCell ref="AM34:AQ34"/>
    <mergeCell ref="AM35:AQ35"/>
    <mergeCell ref="AM36:AQ36"/>
    <mergeCell ref="AM37:AQ37"/>
    <mergeCell ref="AM38:AQ38"/>
    <mergeCell ref="AM39:AQ39"/>
    <mergeCell ref="AM40:AQ40"/>
    <mergeCell ref="AM41:AQ41"/>
    <mergeCell ref="AM42:AQ42"/>
    <mergeCell ref="AM50:AQ50"/>
    <mergeCell ref="AM44:AQ44"/>
    <mergeCell ref="AM45:AQ45"/>
    <mergeCell ref="AM46:AQ46"/>
    <mergeCell ref="AM47:AQ47"/>
    <mergeCell ref="AM48:AQ48"/>
    <mergeCell ref="AM49:AQ49"/>
  </mergeCells>
  <conditionalFormatting sqref="J4:J45">
    <cfRule type="containsBlanks" dxfId="15" priority="7">
      <formula>LEN(TRIM(J4))=0</formula>
    </cfRule>
    <cfRule type="cellIs" dxfId="14" priority="8" operator="greaterThan">
      <formula>0</formula>
    </cfRule>
  </conditionalFormatting>
  <conditionalFormatting sqref="J4:J45">
    <cfRule type="containsBlanks" dxfId="13" priority="5">
      <formula>LEN(TRIM(J4))=0</formula>
    </cfRule>
    <cfRule type="cellIs" dxfId="12" priority="6" operator="greaterThan">
      <formula>0</formula>
    </cfRule>
  </conditionalFormatting>
  <conditionalFormatting sqref="J4:J45">
    <cfRule type="containsBlanks" dxfId="11" priority="3">
      <formula>LEN(TRIM(J4))=0</formula>
    </cfRule>
    <cfRule type="cellIs" dxfId="10" priority="4" operator="greaterThan">
      <formula>0</formula>
    </cfRule>
  </conditionalFormatting>
  <conditionalFormatting sqref="J4:J45">
    <cfRule type="containsBlanks" dxfId="9" priority="1">
      <formula>LEN(TRIM(J4))=0</formula>
    </cfRule>
    <cfRule type="cellIs" dxfId="8" priority="2" operator="greaterThan">
      <formula>0</formula>
    </cfRule>
  </conditionalFormatting>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dimension ref="A1:V61"/>
  <sheetViews>
    <sheetView zoomScale="91" zoomScaleNormal="91" workbookViewId="0">
      <selection activeCell="N19" sqref="N19"/>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2.85546875" bestFit="1" customWidth="1"/>
  </cols>
  <sheetData>
    <row r="1" spans="1:22" ht="64.5" customHeight="1" thickBot="1">
      <c r="B1" s="30" t="str">
        <f>'Data Entry'!$B$1</f>
        <v>Balancing Authority</v>
      </c>
      <c r="C1" s="30" t="str">
        <f>'Data Entry'!$C$1</f>
        <v>MyBA</v>
      </c>
      <c r="D1" s="196" t="s">
        <v>69</v>
      </c>
      <c r="E1" s="197"/>
      <c r="G1" s="196" t="s">
        <v>62</v>
      </c>
      <c r="H1" s="197"/>
      <c r="J1" s="196" t="s">
        <v>63</v>
      </c>
      <c r="K1" s="197"/>
      <c r="M1" s="196" t="s">
        <v>70</v>
      </c>
      <c r="N1" s="197"/>
      <c r="P1" s="110" t="s">
        <v>64</v>
      </c>
      <c r="Q1" s="111"/>
      <c r="S1" s="196" t="s">
        <v>65</v>
      </c>
      <c r="T1" s="197"/>
      <c r="V1" s="67" t="s">
        <v>108</v>
      </c>
    </row>
    <row r="2" spans="1:22">
      <c r="A2" s="1" t="s">
        <v>180</v>
      </c>
      <c r="B2" s="54" t="str">
        <f>'Data Entry'!$B$2</f>
        <v>Date/Time</v>
      </c>
      <c r="C2" s="55"/>
      <c r="D2" s="41" t="s">
        <v>174</v>
      </c>
      <c r="E2" s="41" t="s">
        <v>125</v>
      </c>
      <c r="F2" s="201"/>
      <c r="G2" s="41" t="s">
        <v>174</v>
      </c>
      <c r="H2" s="41" t="s">
        <v>125</v>
      </c>
      <c r="I2" s="201"/>
      <c r="J2" s="41" t="s">
        <v>174</v>
      </c>
      <c r="K2" s="41" t="s">
        <v>125</v>
      </c>
      <c r="L2" s="201"/>
      <c r="M2" s="41" t="s">
        <v>174</v>
      </c>
      <c r="N2" s="41" t="s">
        <v>125</v>
      </c>
      <c r="O2" s="201"/>
      <c r="P2" s="41" t="s">
        <v>174</v>
      </c>
      <c r="Q2" s="41" t="s">
        <v>125</v>
      </c>
      <c r="R2" s="201"/>
      <c r="S2" s="41" t="s">
        <v>174</v>
      </c>
      <c r="T2" s="41" t="s">
        <v>125</v>
      </c>
      <c r="U2" s="201"/>
      <c r="V2" s="203" t="s">
        <v>196</v>
      </c>
    </row>
    <row r="3" spans="1:22" ht="13.5" thickBot="1">
      <c r="A3" s="1" t="s">
        <v>181</v>
      </c>
      <c r="B3" s="52" t="str">
        <f>'Data Entry'!$B$3</f>
        <v>(Central Prevailing)</v>
      </c>
      <c r="C3" s="53" t="str">
        <f>'Data Entry'!$C$3</f>
        <v>DelFreq</v>
      </c>
      <c r="D3" s="40" t="s">
        <v>42</v>
      </c>
      <c r="E3" s="40" t="s">
        <v>42</v>
      </c>
      <c r="F3" s="202"/>
      <c r="G3" s="40" t="s">
        <v>42</v>
      </c>
      <c r="H3" s="40" t="s">
        <v>42</v>
      </c>
      <c r="I3" s="202"/>
      <c r="J3" s="40" t="s">
        <v>42</v>
      </c>
      <c r="K3" s="40" t="s">
        <v>42</v>
      </c>
      <c r="L3" s="202"/>
      <c r="M3" s="40" t="s">
        <v>42</v>
      </c>
      <c r="N3" s="40" t="s">
        <v>42</v>
      </c>
      <c r="O3" s="202"/>
      <c r="P3" s="40" t="s">
        <v>42</v>
      </c>
      <c r="Q3" s="40" t="s">
        <v>42</v>
      </c>
      <c r="R3" s="202"/>
      <c r="S3" s="40" t="s">
        <v>42</v>
      </c>
      <c r="T3" s="40" t="s">
        <v>42</v>
      </c>
      <c r="U3" s="202"/>
      <c r="V3" s="204"/>
    </row>
    <row r="4" spans="1:22">
      <c r="A4" s="1">
        <v>1</v>
      </c>
      <c r="B4" s="51">
        <f ca="1">IF(CELL("type",'Data Entry'!$B4) = "v",'Data Entry'!$B4,"")</f>
        <v>40515.727777777778</v>
      </c>
      <c r="C4" s="2">
        <f ca="1">IF(CELL("type",'Data Entry'!$C4)="v",'Data Entry'!$C4,"")</f>
        <v>-4.3999999999999997E-2</v>
      </c>
      <c r="D4" s="57">
        <f>'BA Form 2 Event Data'!Y7</f>
        <v>0</v>
      </c>
      <c r="E4" s="57">
        <f>'BA Form 2 Event Data'!CN7</f>
        <v>0</v>
      </c>
      <c r="G4" s="57">
        <f>'BA Form 2 Event Data'!Z7</f>
        <v>0</v>
      </c>
      <c r="H4" s="57">
        <f>'BA Form 2 Event Data'!CO7</f>
        <v>0</v>
      </c>
      <c r="J4" s="57">
        <f>'BA Form 2 Event Data'!AA7</f>
        <v>0</v>
      </c>
      <c r="K4" s="57">
        <f>'BA Form 2 Event Data'!CP7</f>
        <v>0</v>
      </c>
      <c r="M4" s="57">
        <f>'BA Form 2 Event Data'!AB7</f>
        <v>0</v>
      </c>
      <c r="N4" s="57">
        <f>'BA Form 2 Event Data'!CQ7</f>
        <v>0</v>
      </c>
      <c r="P4" s="57">
        <f>'BA Form 2 Event Data'!AC7</f>
        <v>0</v>
      </c>
      <c r="Q4" s="57">
        <f>'BA Form 2 Event Data'!CR7</f>
        <v>0</v>
      </c>
      <c r="S4" s="57">
        <f>'BA Form 2 Event Data'!AD7</f>
        <v>0</v>
      </c>
      <c r="T4" s="57">
        <f>'BA Form 2 Event Data'!CS7</f>
        <v>0</v>
      </c>
      <c r="V4" s="57">
        <f ca="1">IF(CELL("type",'Data Entry'!$E4) = "v",((E4+H4+K4+N4+Q4+T4)-(D4+G4+J4+M4+P4+S4)),"")</f>
        <v>0</v>
      </c>
    </row>
    <row r="5" spans="1:22">
      <c r="A5" s="1">
        <v>2</v>
      </c>
      <c r="B5" s="19">
        <f ca="1">IF(CELL("type",'Data Entry'!$B5) = "v",'Data Entry'!$B5,"")</f>
        <v>40531.993055555555</v>
      </c>
      <c r="C5" s="2">
        <f ca="1">IF(CELL("type",'Data Entry'!$C5)="v",'Data Entry'!$C5,"")</f>
        <v>-3.6999999999999998E-2</v>
      </c>
      <c r="D5" s="57">
        <f>'BA Form 2 Event Data'!Y8</f>
        <v>0</v>
      </c>
      <c r="E5" s="57">
        <f>'BA Form 2 Event Data'!CN8</f>
        <v>0</v>
      </c>
      <c r="G5" s="57">
        <f>'BA Form 2 Event Data'!Z8</f>
        <v>0</v>
      </c>
      <c r="H5" s="57">
        <f>'BA Form 2 Event Data'!CO8</f>
        <v>0</v>
      </c>
      <c r="J5" s="57">
        <f>'BA Form 2 Event Data'!AA8</f>
        <v>0</v>
      </c>
      <c r="K5" s="57">
        <f>'BA Form 2 Event Data'!CP8</f>
        <v>0</v>
      </c>
      <c r="M5" s="57">
        <f>'BA Form 2 Event Data'!AB8</f>
        <v>0</v>
      </c>
      <c r="N5" s="57">
        <f>'BA Form 2 Event Data'!CQ8</f>
        <v>0</v>
      </c>
      <c r="P5" s="57">
        <f>'BA Form 2 Event Data'!AC8</f>
        <v>0</v>
      </c>
      <c r="Q5" s="57">
        <f>'BA Form 2 Event Data'!CR8</f>
        <v>0</v>
      </c>
      <c r="S5" s="57">
        <f>'BA Form 2 Event Data'!AD8</f>
        <v>0</v>
      </c>
      <c r="T5" s="57">
        <f>'BA Form 2 Event Data'!CS8</f>
        <v>0</v>
      </c>
      <c r="V5" s="57">
        <f ca="1">IF(CELL("type",'Data Entry'!$E5) = "v",((E5+H5+K5+N5+Q5+T5)-(D5+G5+J5+M5+P5+S5)),"")</f>
        <v>0</v>
      </c>
    </row>
    <row r="6" spans="1:22">
      <c r="A6" s="1">
        <v>3</v>
      </c>
      <c r="B6" s="20">
        <f ca="1">IF(CELL("type",'Data Entry'!$B6) = "v",'Data Entry'!$B6,"")</f>
        <v>40564.316666666666</v>
      </c>
      <c r="C6" s="25">
        <f ca="1">IF(CELL("type",'Data Entry'!$C6)="v",'Data Entry'!$C6,"")</f>
        <v>-4.2999999999999997E-2</v>
      </c>
      <c r="D6" s="68">
        <f>'BA Form 2 Event Data'!Y9</f>
        <v>0</v>
      </c>
      <c r="E6" s="68">
        <f>'BA Form 2 Event Data'!CN9</f>
        <v>0</v>
      </c>
      <c r="G6" s="68">
        <f>'BA Form 2 Event Data'!Z9</f>
        <v>0</v>
      </c>
      <c r="H6" s="68">
        <f>'BA Form 2 Event Data'!CO9</f>
        <v>0</v>
      </c>
      <c r="J6" s="68">
        <f>'BA Form 2 Event Data'!AA9</f>
        <v>0</v>
      </c>
      <c r="K6" s="68">
        <f>'BA Form 2 Event Data'!CP9</f>
        <v>0</v>
      </c>
      <c r="M6" s="68">
        <f>'BA Form 2 Event Data'!AB9</f>
        <v>0</v>
      </c>
      <c r="N6" s="68">
        <f>'BA Form 2 Event Data'!CQ9</f>
        <v>0</v>
      </c>
      <c r="P6" s="68">
        <f>'BA Form 2 Event Data'!AC9</f>
        <v>0</v>
      </c>
      <c r="Q6" s="57">
        <f>'BA Form 2 Event Data'!CR9</f>
        <v>0</v>
      </c>
      <c r="S6" s="68">
        <f>'BA Form 2 Event Data'!AD9</f>
        <v>0</v>
      </c>
      <c r="T6" s="68">
        <f>'BA Form 2 Event Data'!CS9</f>
        <v>0</v>
      </c>
      <c r="V6" s="68">
        <f ca="1">IF(CELL("type",'Data Entry'!$E6) = "v",((E6+H6+K6+N6+Q6+T6)-(D6+G6+J6+M6+P6+S6)),"")</f>
        <v>0</v>
      </c>
    </row>
    <row r="7" spans="1:22">
      <c r="A7" s="1">
        <v>4</v>
      </c>
      <c r="B7" s="20">
        <f ca="1">IF(CELL("type",'Data Entry'!$B7) = "v",'Data Entry'!$B7,"")</f>
        <v>40590.45416666667</v>
      </c>
      <c r="C7" s="25">
        <f ca="1">IF(CELL("type",'Data Entry'!$C7)="v",'Data Entry'!$C7,"")</f>
        <v>-4.2000000000000003E-2</v>
      </c>
      <c r="D7" s="68">
        <f>'BA Form 2 Event Data'!Y10</f>
        <v>0</v>
      </c>
      <c r="E7" s="68">
        <f>'BA Form 2 Event Data'!CN10</f>
        <v>0</v>
      </c>
      <c r="G7" s="68">
        <f>'BA Form 2 Event Data'!Z10</f>
        <v>0</v>
      </c>
      <c r="H7" s="68">
        <f>'BA Form 2 Event Data'!CO10</f>
        <v>0</v>
      </c>
      <c r="J7" s="68">
        <f>'BA Form 2 Event Data'!AA10</f>
        <v>0</v>
      </c>
      <c r="K7" s="68">
        <f>'BA Form 2 Event Data'!CP10</f>
        <v>0</v>
      </c>
      <c r="M7" s="68">
        <f>'BA Form 2 Event Data'!AB10</f>
        <v>0</v>
      </c>
      <c r="N7" s="68">
        <f>'BA Form 2 Event Data'!CQ10</f>
        <v>0</v>
      </c>
      <c r="P7" s="68">
        <f>'BA Form 2 Event Data'!AC10</f>
        <v>0</v>
      </c>
      <c r="Q7" s="57">
        <f>'BA Form 2 Event Data'!CR10</f>
        <v>0</v>
      </c>
      <c r="S7" s="68">
        <f>'BA Form 2 Event Data'!AD10</f>
        <v>0</v>
      </c>
      <c r="T7" s="68">
        <f>'BA Form 2 Event Data'!CS10</f>
        <v>0</v>
      </c>
      <c r="V7" s="68">
        <f ca="1">IF(CELL("type",'Data Entry'!$E7) = "v",((E7+H7+K7+N7+Q7+T7)-(D7+G7+J7+M7+P7+S7)),"")</f>
        <v>0</v>
      </c>
    </row>
    <row r="8" spans="1:22">
      <c r="A8" s="1">
        <v>5</v>
      </c>
      <c r="B8" s="19">
        <f ca="1">IF(CELL("type",'Data Entry'!$B8) = "v",'Data Entry'!$B8,"")</f>
        <v>40653.268750000003</v>
      </c>
      <c r="C8" s="2">
        <f ca="1">IF(CELL("type",'Data Entry'!$C8)="v",'Data Entry'!$C8,"")</f>
        <v>-6.5000000000000002E-2</v>
      </c>
      <c r="D8" s="57">
        <f>'BA Form 2 Event Data'!Y11</f>
        <v>0</v>
      </c>
      <c r="E8" s="57">
        <f>'BA Form 2 Event Data'!CN11</f>
        <v>0</v>
      </c>
      <c r="G8" s="57">
        <f>'BA Form 2 Event Data'!Z11</f>
        <v>0</v>
      </c>
      <c r="H8" s="57">
        <f>'BA Form 2 Event Data'!CO11</f>
        <v>0</v>
      </c>
      <c r="J8" s="57">
        <f>'BA Form 2 Event Data'!AA11</f>
        <v>0</v>
      </c>
      <c r="K8" s="57">
        <f>'BA Form 2 Event Data'!CP11</f>
        <v>0</v>
      </c>
      <c r="M8" s="57">
        <f>'BA Form 2 Event Data'!AB11</f>
        <v>0</v>
      </c>
      <c r="N8" s="57">
        <f>'BA Form 2 Event Data'!CQ11</f>
        <v>0</v>
      </c>
      <c r="P8" s="57">
        <f>'BA Form 2 Event Data'!AC11</f>
        <v>0</v>
      </c>
      <c r="Q8" s="57">
        <f>'BA Form 2 Event Data'!CR11</f>
        <v>0</v>
      </c>
      <c r="S8" s="57">
        <f>'BA Form 2 Event Data'!AD11</f>
        <v>0</v>
      </c>
      <c r="T8" s="57">
        <f>'BA Form 2 Event Data'!CS11</f>
        <v>0</v>
      </c>
      <c r="V8" s="57">
        <f ca="1">IF(CELL("type",'Data Entry'!$E8) = "v",((E8+H8+K8+N8+Q8+T8)-(D8+G8+J8+M8+P8+S8)),"")</f>
        <v>0</v>
      </c>
    </row>
    <row r="9" spans="1:22">
      <c r="A9" s="1">
        <v>6</v>
      </c>
      <c r="B9" s="19">
        <f ca="1">IF(CELL("type",'Data Entry'!$B9) = "v",'Data Entry'!$B9,"")</f>
        <v>40653.69027777778</v>
      </c>
      <c r="C9" s="2">
        <f ca="1">IF(CELL("type",'Data Entry'!$C9)="v",'Data Entry'!$C9,"")</f>
        <v>-4.5999999999999999E-2</v>
      </c>
      <c r="D9" s="57">
        <f>'BA Form 2 Event Data'!Y12</f>
        <v>0</v>
      </c>
      <c r="E9" s="57">
        <f>'BA Form 2 Event Data'!CN12</f>
        <v>0</v>
      </c>
      <c r="G9" s="57">
        <f>'BA Form 2 Event Data'!Z12</f>
        <v>0</v>
      </c>
      <c r="H9" s="57">
        <f>'BA Form 2 Event Data'!CO12</f>
        <v>0</v>
      </c>
      <c r="J9" s="57">
        <f>'BA Form 2 Event Data'!AA12</f>
        <v>0</v>
      </c>
      <c r="K9" s="57">
        <f>'BA Form 2 Event Data'!CP12</f>
        <v>0</v>
      </c>
      <c r="M9" s="57">
        <f>'BA Form 2 Event Data'!AB12</f>
        <v>0</v>
      </c>
      <c r="N9" s="57">
        <f>'BA Form 2 Event Data'!CQ12</f>
        <v>0</v>
      </c>
      <c r="P9" s="57">
        <f>'BA Form 2 Event Data'!AC12</f>
        <v>0</v>
      </c>
      <c r="Q9" s="57">
        <f>'BA Form 2 Event Data'!CR12</f>
        <v>0</v>
      </c>
      <c r="S9" s="57">
        <f>'BA Form 2 Event Data'!AD12</f>
        <v>0</v>
      </c>
      <c r="T9" s="57">
        <f>'BA Form 2 Event Data'!CS12</f>
        <v>0</v>
      </c>
      <c r="V9" s="57">
        <f ca="1">IF(CELL("type",'Data Entry'!$E9) = "v",((E9+H9+K9+N9+Q9+T9)-(D9+G9+J9+M9+P9+S9)),"")</f>
        <v>0</v>
      </c>
    </row>
    <row r="10" spans="1:22">
      <c r="A10" s="1">
        <v>7</v>
      </c>
      <c r="B10" s="20">
        <f ca="1">IF(CELL("type",'Data Entry'!$B10) = "v",'Data Entry'!$B10,"")</f>
        <v>40655.453472222223</v>
      </c>
      <c r="C10" s="25">
        <f ca="1">IF(CELL("type",'Data Entry'!$C10)="v",'Data Entry'!$C10,"")</f>
        <v>-0.05</v>
      </c>
      <c r="D10" s="68">
        <f>'BA Form 2 Event Data'!Y13</f>
        <v>0</v>
      </c>
      <c r="E10" s="68">
        <f>'BA Form 2 Event Data'!CN13</f>
        <v>0</v>
      </c>
      <c r="G10" s="68">
        <f>'BA Form 2 Event Data'!Z13</f>
        <v>0</v>
      </c>
      <c r="H10" s="68">
        <f>'BA Form 2 Event Data'!CO13</f>
        <v>0</v>
      </c>
      <c r="J10" s="68">
        <f>'BA Form 2 Event Data'!AA13</f>
        <v>0</v>
      </c>
      <c r="K10" s="68">
        <f>'BA Form 2 Event Data'!CP13</f>
        <v>0</v>
      </c>
      <c r="M10" s="68">
        <f>'BA Form 2 Event Data'!AB13</f>
        <v>0</v>
      </c>
      <c r="N10" s="68">
        <f>'BA Form 2 Event Data'!CQ13</f>
        <v>0</v>
      </c>
      <c r="P10" s="68">
        <f>'BA Form 2 Event Data'!AC13</f>
        <v>0</v>
      </c>
      <c r="Q10" s="57">
        <f>'BA Form 2 Event Data'!CR13</f>
        <v>0</v>
      </c>
      <c r="S10" s="68">
        <f>'BA Form 2 Event Data'!AD13</f>
        <v>0</v>
      </c>
      <c r="T10" s="68">
        <f>'BA Form 2 Event Data'!CS13</f>
        <v>0</v>
      </c>
      <c r="V10" s="68">
        <f ca="1">IF(CELL("type",'Data Entry'!$E10) = "v",((E10+H10+K10+N10+Q10+T10)-(D10+G10+J10+M10+P10+S10)),"")</f>
        <v>0</v>
      </c>
    </row>
    <row r="11" spans="1:22">
      <c r="A11" s="1">
        <v>8</v>
      </c>
      <c r="B11" s="20">
        <f ca="1">IF(CELL("type",'Data Entry'!$B11) = "v",'Data Entry'!$B11,"")</f>
        <v>40659.847222222219</v>
      </c>
      <c r="C11" s="25">
        <f ca="1">IF(CELL("type",'Data Entry'!$C11)="v",'Data Entry'!$C11,"")</f>
        <v>-5.8999999999999997E-2</v>
      </c>
      <c r="D11" s="68">
        <f>'BA Form 2 Event Data'!Y14</f>
        <v>0</v>
      </c>
      <c r="E11" s="68">
        <f>'BA Form 2 Event Data'!CN14</f>
        <v>0</v>
      </c>
      <c r="G11" s="68">
        <f>'BA Form 2 Event Data'!Z14</f>
        <v>0</v>
      </c>
      <c r="H11" s="68">
        <f>'BA Form 2 Event Data'!CO14</f>
        <v>0</v>
      </c>
      <c r="J11" s="68">
        <f>'BA Form 2 Event Data'!AA14</f>
        <v>0</v>
      </c>
      <c r="K11" s="68">
        <f>'BA Form 2 Event Data'!CP14</f>
        <v>0</v>
      </c>
      <c r="M11" s="68">
        <f>'BA Form 2 Event Data'!AB14</f>
        <v>0</v>
      </c>
      <c r="N11" s="68">
        <f>'BA Form 2 Event Data'!CQ14</f>
        <v>0</v>
      </c>
      <c r="P11" s="68">
        <f>'BA Form 2 Event Data'!AC14</f>
        <v>0</v>
      </c>
      <c r="Q11" s="57">
        <f>'BA Form 2 Event Data'!CR14</f>
        <v>0</v>
      </c>
      <c r="S11" s="68">
        <f>'BA Form 2 Event Data'!AD14</f>
        <v>0</v>
      </c>
      <c r="T11" s="68">
        <f>'BA Form 2 Event Data'!CS14</f>
        <v>0</v>
      </c>
      <c r="V11" s="68">
        <f ca="1">IF(CELL("type",'Data Entry'!$E11) = "v",((E11+H11+K11+N11+Q11+T11)-(D11+G11+J11+M11+P11+S11)),"")</f>
        <v>0</v>
      </c>
    </row>
    <row r="12" spans="1:22">
      <c r="A12" s="1">
        <v>9</v>
      </c>
      <c r="B12" s="19">
        <f ca="1">IF(CELL("type",'Data Entry'!$B12) = "v",'Data Entry'!$B12,"")</f>
        <v>40660.691666666666</v>
      </c>
      <c r="C12" s="2">
        <f ca="1">IF(CELL("type",'Data Entry'!$C12)="v",'Data Entry'!$C12,"")</f>
        <v>-8.2000000000000003E-2</v>
      </c>
      <c r="D12" s="57">
        <f>'BA Form 2 Event Data'!Y15</f>
        <v>0</v>
      </c>
      <c r="E12" s="57">
        <f>'BA Form 2 Event Data'!CN15</f>
        <v>0</v>
      </c>
      <c r="G12" s="57">
        <f>'BA Form 2 Event Data'!Z15</f>
        <v>0</v>
      </c>
      <c r="H12" s="57">
        <f>'BA Form 2 Event Data'!CO15</f>
        <v>0</v>
      </c>
      <c r="J12" s="57">
        <f>'BA Form 2 Event Data'!AA15</f>
        <v>0</v>
      </c>
      <c r="K12" s="57">
        <f>'BA Form 2 Event Data'!CP15</f>
        <v>0</v>
      </c>
      <c r="M12" s="57">
        <f>'BA Form 2 Event Data'!AB15</f>
        <v>0</v>
      </c>
      <c r="N12" s="57">
        <f>'BA Form 2 Event Data'!CQ15</f>
        <v>0</v>
      </c>
      <c r="P12" s="57">
        <f>'BA Form 2 Event Data'!AC15</f>
        <v>0</v>
      </c>
      <c r="Q12" s="57">
        <f>'BA Form 2 Event Data'!CR15</f>
        <v>0</v>
      </c>
      <c r="S12" s="57">
        <f>'BA Form 2 Event Data'!AD15</f>
        <v>0</v>
      </c>
      <c r="T12" s="57">
        <f>'BA Form 2 Event Data'!CS15</f>
        <v>0</v>
      </c>
      <c r="V12" s="57">
        <f ca="1">IF(CELL("type",'Data Entry'!$E12) = "v",((E12+H12+K12+N12+Q12+T12)-(D12+G12+J12+M12+P12+S12)),"")</f>
        <v>0</v>
      </c>
    </row>
    <row r="13" spans="1:22">
      <c r="A13" s="1">
        <v>10</v>
      </c>
      <c r="B13" s="19">
        <f ca="1">IF(CELL("type",'Data Entry'!$B13) = "v",'Data Entry'!$B13,"")</f>
        <v>40675.609583333331</v>
      </c>
      <c r="C13" s="2">
        <f ca="1">IF(CELL("type",'Data Entry'!$C13)="v",'Data Entry'!$C13,"")</f>
        <v>-5.0999999999999997E-2</v>
      </c>
      <c r="D13" s="57">
        <f>'BA Form 2 Event Data'!Y16</f>
        <v>0</v>
      </c>
      <c r="E13" s="57">
        <f>'BA Form 2 Event Data'!CN16</f>
        <v>0</v>
      </c>
      <c r="G13" s="57">
        <f>'BA Form 2 Event Data'!Z16</f>
        <v>0</v>
      </c>
      <c r="H13" s="57">
        <f>'BA Form 2 Event Data'!CO16</f>
        <v>0</v>
      </c>
      <c r="J13" s="57">
        <f>'BA Form 2 Event Data'!AA16</f>
        <v>0</v>
      </c>
      <c r="K13" s="57">
        <f>'BA Form 2 Event Data'!CP16</f>
        <v>0</v>
      </c>
      <c r="M13" s="57">
        <f>'BA Form 2 Event Data'!AB16</f>
        <v>0</v>
      </c>
      <c r="N13" s="57">
        <f>'BA Form 2 Event Data'!CQ16</f>
        <v>0</v>
      </c>
      <c r="P13" s="57">
        <f>'BA Form 2 Event Data'!AC16</f>
        <v>0</v>
      </c>
      <c r="Q13" s="57">
        <f>'BA Form 2 Event Data'!CR16</f>
        <v>0</v>
      </c>
      <c r="S13" s="57">
        <f>'BA Form 2 Event Data'!AD16</f>
        <v>0</v>
      </c>
      <c r="T13" s="57">
        <f>'BA Form 2 Event Data'!CS16</f>
        <v>0</v>
      </c>
      <c r="V13" s="57">
        <f ca="1">IF(CELL("type",'Data Entry'!$E13) = "v",((E13+H13+K13+N13+Q13+T13)-(D13+G13+J13+M13+P13+S13)),"")</f>
        <v>0</v>
      </c>
    </row>
    <row r="14" spans="1:22">
      <c r="A14" s="1">
        <v>11</v>
      </c>
      <c r="B14" s="20" t="str">
        <f ca="1">IF(CELL("type",'Data Entry'!$B14) = "v",'Data Entry'!$B14,"")</f>
        <v/>
      </c>
      <c r="C14" s="25" t="str">
        <f ca="1">IF(CELL("type",'Data Entry'!$C14)="v",'Data Entry'!$C14,"")</f>
        <v/>
      </c>
      <c r="D14" s="68">
        <f>'BA Form 2 Event Data'!Y17</f>
        <v>0</v>
      </c>
      <c r="E14" s="68">
        <f>'BA Form 2 Event Data'!CN17</f>
        <v>0</v>
      </c>
      <c r="G14" s="68">
        <f>'BA Form 2 Event Data'!Z17</f>
        <v>0</v>
      </c>
      <c r="H14" s="68">
        <f>'BA Form 2 Event Data'!CO17</f>
        <v>0</v>
      </c>
      <c r="J14" s="68">
        <f>'BA Form 2 Event Data'!AA17</f>
        <v>0</v>
      </c>
      <c r="K14" s="68">
        <f>'BA Form 2 Event Data'!CP17</f>
        <v>0</v>
      </c>
      <c r="M14" s="68">
        <f>'BA Form 2 Event Data'!AB17</f>
        <v>0</v>
      </c>
      <c r="N14" s="68">
        <f>'BA Form 2 Event Data'!CQ17</f>
        <v>0</v>
      </c>
      <c r="P14" s="68">
        <f>'BA Form 2 Event Data'!AC17</f>
        <v>0</v>
      </c>
      <c r="Q14" s="57">
        <f>'BA Form 2 Event Data'!CR17</f>
        <v>0</v>
      </c>
      <c r="S14" s="68">
        <f>'BA Form 2 Event Data'!AD17</f>
        <v>0</v>
      </c>
      <c r="T14" s="68">
        <f>'BA Form 2 Event Data'!CS17</f>
        <v>0</v>
      </c>
      <c r="V14" s="68">
        <f ca="1">IF(CELL("type",'Data Entry'!$E14) = "v",((E14+H14+K14+N14+Q14+T14)-(D14+G14+J14+M14+P14+S14)),"")</f>
        <v>0</v>
      </c>
    </row>
    <row r="15" spans="1:22">
      <c r="A15" s="1">
        <v>12</v>
      </c>
      <c r="B15" s="21" t="str">
        <f ca="1">IF(CELL("type",'Data Entry'!$B15) = "v",'Data Entry'!$B15,"")</f>
        <v/>
      </c>
      <c r="C15" s="25" t="str">
        <f ca="1">IF(CELL("type",'Data Entry'!$C15)="v",'Data Entry'!$C15,"")</f>
        <v/>
      </c>
      <c r="D15" s="68">
        <f>'BA Form 2 Event Data'!Y18</f>
        <v>0</v>
      </c>
      <c r="E15" s="68">
        <f>'BA Form 2 Event Data'!CN18</f>
        <v>0</v>
      </c>
      <c r="G15" s="68">
        <f>'BA Form 2 Event Data'!Z18</f>
        <v>0</v>
      </c>
      <c r="H15" s="68">
        <f>'BA Form 2 Event Data'!CO18</f>
        <v>0</v>
      </c>
      <c r="J15" s="68">
        <f>'BA Form 2 Event Data'!AA18</f>
        <v>0</v>
      </c>
      <c r="K15" s="68">
        <f>'BA Form 2 Event Data'!CP18</f>
        <v>0</v>
      </c>
      <c r="M15" s="68">
        <f>'BA Form 2 Event Data'!AB18</f>
        <v>0</v>
      </c>
      <c r="N15" s="68">
        <f>'BA Form 2 Event Data'!CQ18</f>
        <v>0</v>
      </c>
      <c r="P15" s="68">
        <f>'BA Form 2 Event Data'!AC18</f>
        <v>0</v>
      </c>
      <c r="Q15" s="57">
        <f>'BA Form 2 Event Data'!CR18</f>
        <v>0</v>
      </c>
      <c r="S15" s="68">
        <f>'BA Form 2 Event Data'!AD18</f>
        <v>0</v>
      </c>
      <c r="T15" s="68">
        <f>'BA Form 2 Event Data'!CS18</f>
        <v>0</v>
      </c>
      <c r="V15" s="68">
        <f ca="1">IF(CELL("type",'Data Entry'!$E15) = "v",((E15+H15+K15+N15+Q15+T15)-(D15+G15+J15+M15+P15+S15)),"")</f>
        <v>0</v>
      </c>
    </row>
    <row r="16" spans="1:22">
      <c r="A16" s="1">
        <v>13</v>
      </c>
      <c r="B16" s="19" t="str">
        <f ca="1">IF(CELL("type",'Data Entry'!$B16) = "v",'Data Entry'!$B16,"")</f>
        <v/>
      </c>
      <c r="C16" s="2" t="str">
        <f ca="1">IF(CELL("type",'Data Entry'!$C16)="v",'Data Entry'!$C16,"")</f>
        <v/>
      </c>
      <c r="D16" s="57">
        <f>'BA Form 2 Event Data'!Y19</f>
        <v>0</v>
      </c>
      <c r="E16" s="57">
        <f>'BA Form 2 Event Data'!CN19</f>
        <v>0</v>
      </c>
      <c r="G16" s="57">
        <f>'BA Form 2 Event Data'!Z19</f>
        <v>0</v>
      </c>
      <c r="H16" s="57">
        <f>'BA Form 2 Event Data'!CO19</f>
        <v>0</v>
      </c>
      <c r="J16" s="57">
        <f>'BA Form 2 Event Data'!AA19</f>
        <v>0</v>
      </c>
      <c r="K16" s="57">
        <f>'BA Form 2 Event Data'!CP19</f>
        <v>0</v>
      </c>
      <c r="M16" s="57">
        <f>'BA Form 2 Event Data'!AB19</f>
        <v>0</v>
      </c>
      <c r="N16" s="57">
        <f>'BA Form 2 Event Data'!CQ19</f>
        <v>0</v>
      </c>
      <c r="P16" s="57">
        <f>'BA Form 2 Event Data'!AC19</f>
        <v>0</v>
      </c>
      <c r="Q16" s="57">
        <f>'BA Form 2 Event Data'!CR19</f>
        <v>0</v>
      </c>
      <c r="S16" s="57">
        <f>'BA Form 2 Event Data'!AD19</f>
        <v>0</v>
      </c>
      <c r="T16" s="57">
        <f>'BA Form 2 Event Data'!CS19</f>
        <v>0</v>
      </c>
      <c r="V16" s="57">
        <f ca="1">IF(CELL("type",'Data Entry'!$E16) = "v",((E16+H16+K16+N16+Q16+T16)-(D16+G16+J16+M16+P16+S16)),"")</f>
        <v>0</v>
      </c>
    </row>
    <row r="17" spans="1:22">
      <c r="A17" s="1">
        <v>14</v>
      </c>
      <c r="B17" s="22" t="str">
        <f ca="1">IF(CELL("type",'Data Entry'!$B17) = "v",'Data Entry'!$B17,"")</f>
        <v/>
      </c>
      <c r="C17" s="2" t="str">
        <f ca="1">IF(CELL("type",'Data Entry'!$C17)="v",'Data Entry'!$C17,"")</f>
        <v/>
      </c>
      <c r="D17" s="57">
        <f>'BA Form 2 Event Data'!Y20</f>
        <v>0</v>
      </c>
      <c r="E17" s="57">
        <f>'BA Form 2 Event Data'!CN20</f>
        <v>0</v>
      </c>
      <c r="G17" s="57">
        <f>'BA Form 2 Event Data'!Z20</f>
        <v>0</v>
      </c>
      <c r="H17" s="57">
        <f>'BA Form 2 Event Data'!CO20</f>
        <v>0</v>
      </c>
      <c r="J17" s="57">
        <f>'BA Form 2 Event Data'!AA20</f>
        <v>0</v>
      </c>
      <c r="K17" s="57">
        <f>'BA Form 2 Event Data'!CP20</f>
        <v>0</v>
      </c>
      <c r="M17" s="57">
        <f>'BA Form 2 Event Data'!AB20</f>
        <v>0</v>
      </c>
      <c r="N17" s="57">
        <f>'BA Form 2 Event Data'!CQ20</f>
        <v>0</v>
      </c>
      <c r="P17" s="57">
        <f>'BA Form 2 Event Data'!AC20</f>
        <v>0</v>
      </c>
      <c r="Q17" s="57">
        <f>'BA Form 2 Event Data'!CR20</f>
        <v>0</v>
      </c>
      <c r="S17" s="57">
        <f>'BA Form 2 Event Data'!AD20</f>
        <v>0</v>
      </c>
      <c r="T17" s="57">
        <f>'BA Form 2 Event Data'!CS20</f>
        <v>0</v>
      </c>
      <c r="V17" s="57">
        <f ca="1">IF(CELL("type",'Data Entry'!$E17) = "v",((E17+H17+K17+N17+Q17+T17)-(D17+G17+J17+M17+P17+S17)),"")</f>
        <v>0</v>
      </c>
    </row>
    <row r="18" spans="1:22">
      <c r="A18" s="1">
        <v>15</v>
      </c>
      <c r="B18" s="21" t="str">
        <f ca="1">IF(CELL("type",'Data Entry'!$B18) = "v",'Data Entry'!$B18,"")</f>
        <v/>
      </c>
      <c r="C18" s="25" t="str">
        <f ca="1">IF(CELL("type",'Data Entry'!$C18)="v",'Data Entry'!$C18,"")</f>
        <v/>
      </c>
      <c r="D18" s="68">
        <f>'BA Form 2 Event Data'!Y21</f>
        <v>0</v>
      </c>
      <c r="E18" s="68">
        <f>'BA Form 2 Event Data'!CN21</f>
        <v>0</v>
      </c>
      <c r="G18" s="68">
        <f>'BA Form 2 Event Data'!Z21</f>
        <v>0</v>
      </c>
      <c r="H18" s="68">
        <f>'BA Form 2 Event Data'!CO21</f>
        <v>0</v>
      </c>
      <c r="J18" s="68">
        <f>'BA Form 2 Event Data'!AA21</f>
        <v>0</v>
      </c>
      <c r="K18" s="68">
        <f>'BA Form 2 Event Data'!CP21</f>
        <v>0</v>
      </c>
      <c r="M18" s="68">
        <f>'BA Form 2 Event Data'!AB21</f>
        <v>0</v>
      </c>
      <c r="N18" s="68">
        <f>'BA Form 2 Event Data'!CQ21</f>
        <v>0</v>
      </c>
      <c r="P18" s="68">
        <f>'BA Form 2 Event Data'!AC21</f>
        <v>0</v>
      </c>
      <c r="Q18" s="57">
        <f>'BA Form 2 Event Data'!CR21</f>
        <v>0</v>
      </c>
      <c r="S18" s="68">
        <f>'BA Form 2 Event Data'!AD21</f>
        <v>0</v>
      </c>
      <c r="T18" s="68">
        <f>'BA Form 2 Event Data'!CS21</f>
        <v>0</v>
      </c>
      <c r="V18" s="68">
        <f ca="1">IF(CELL("type",'Data Entry'!$E18) = "v",((E18+H18+K18+N18+Q18+T18)-(D18+G18+J18+M18+P18+S18)),"")</f>
        <v>0</v>
      </c>
    </row>
    <row r="19" spans="1:22">
      <c r="A19" s="1">
        <v>16</v>
      </c>
      <c r="B19" s="21" t="str">
        <f ca="1">IF(CELL("type",'Data Entry'!$B19) = "v",'Data Entry'!$B19,"")</f>
        <v/>
      </c>
      <c r="C19" s="25" t="str">
        <f ca="1">IF(CELL("type",'Data Entry'!$C19)="v",'Data Entry'!$C19,"")</f>
        <v/>
      </c>
      <c r="D19" s="68">
        <f>'BA Form 2 Event Data'!Y22</f>
        <v>0</v>
      </c>
      <c r="E19" s="68">
        <f>'BA Form 2 Event Data'!CN22</f>
        <v>0</v>
      </c>
      <c r="G19" s="68">
        <f>'BA Form 2 Event Data'!Z22</f>
        <v>0</v>
      </c>
      <c r="H19" s="68">
        <f>'BA Form 2 Event Data'!CO22</f>
        <v>0</v>
      </c>
      <c r="J19" s="68">
        <f>'BA Form 2 Event Data'!AA22</f>
        <v>0</v>
      </c>
      <c r="K19" s="68">
        <f>'BA Form 2 Event Data'!CP22</f>
        <v>0</v>
      </c>
      <c r="M19" s="68">
        <f>'BA Form 2 Event Data'!AB22</f>
        <v>0</v>
      </c>
      <c r="N19" s="68">
        <f>'BA Form 2 Event Data'!CQ22</f>
        <v>0</v>
      </c>
      <c r="P19" s="68">
        <f>'BA Form 2 Event Data'!AC22</f>
        <v>0</v>
      </c>
      <c r="Q19" s="57">
        <f>'BA Form 2 Event Data'!CR22</f>
        <v>0</v>
      </c>
      <c r="S19" s="68">
        <f>'BA Form 2 Event Data'!AD22</f>
        <v>0</v>
      </c>
      <c r="T19" s="68">
        <f>'BA Form 2 Event Data'!CS22</f>
        <v>0</v>
      </c>
      <c r="V19" s="68">
        <f ca="1">IF(CELL("type",'Data Entry'!$E19) = "v",((E19+H19+K19+N19+Q19+T19)-(D19+G19+J19+M19+P19+S19)),"")</f>
        <v>0</v>
      </c>
    </row>
    <row r="20" spans="1:22">
      <c r="A20" s="1">
        <v>17</v>
      </c>
      <c r="B20" s="22" t="str">
        <f ca="1">IF(CELL("type",'Data Entry'!$B20) = "v",'Data Entry'!$B20,"")</f>
        <v/>
      </c>
      <c r="C20" s="2" t="str">
        <f ca="1">IF(CELL("type",'Data Entry'!$C20)="v",'Data Entry'!$C20,"")</f>
        <v/>
      </c>
      <c r="D20" s="57">
        <f>'BA Form 2 Event Data'!Y23</f>
        <v>0</v>
      </c>
      <c r="E20" s="57">
        <f>'BA Form 2 Event Data'!CN23</f>
        <v>0</v>
      </c>
      <c r="G20" s="57">
        <f>'BA Form 2 Event Data'!Z23</f>
        <v>0</v>
      </c>
      <c r="H20" s="57">
        <f>'BA Form 2 Event Data'!CO23</f>
        <v>0</v>
      </c>
      <c r="J20" s="57">
        <f>'BA Form 2 Event Data'!AA23</f>
        <v>0</v>
      </c>
      <c r="K20" s="57">
        <f>'BA Form 2 Event Data'!CP23</f>
        <v>0</v>
      </c>
      <c r="M20" s="57">
        <f>'BA Form 2 Event Data'!AB23</f>
        <v>0</v>
      </c>
      <c r="N20" s="57">
        <f>'BA Form 2 Event Data'!CQ23</f>
        <v>0</v>
      </c>
      <c r="P20" s="57">
        <f>'BA Form 2 Event Data'!AC23</f>
        <v>0</v>
      </c>
      <c r="Q20" s="57">
        <f>'BA Form 2 Event Data'!CR23</f>
        <v>0</v>
      </c>
      <c r="S20" s="57">
        <f>'BA Form 2 Event Data'!AD23</f>
        <v>0</v>
      </c>
      <c r="T20" s="57">
        <f>'BA Form 2 Event Data'!CS23</f>
        <v>0</v>
      </c>
      <c r="V20" s="57">
        <f ca="1">IF(CELL("type",'Data Entry'!$E20) = "v",((E20+H20+K20+N20+Q20+T20)-(D20+G20+J20+M20+P20+S20)),"")</f>
        <v>0</v>
      </c>
    </row>
    <row r="21" spans="1:22">
      <c r="A21" s="1">
        <v>18</v>
      </c>
      <c r="B21" s="22" t="str">
        <f ca="1">IF(CELL("type",'Data Entry'!$B21) = "v",'Data Entry'!$B21,"")</f>
        <v/>
      </c>
      <c r="C21" s="2" t="str">
        <f ca="1">IF(CELL("type",'Data Entry'!$C21)="v",'Data Entry'!$C21,"")</f>
        <v/>
      </c>
      <c r="D21" s="57">
        <f>'BA Form 2 Event Data'!Y24</f>
        <v>0</v>
      </c>
      <c r="E21" s="57">
        <f>'BA Form 2 Event Data'!CN24</f>
        <v>0</v>
      </c>
      <c r="G21" s="57">
        <f>'BA Form 2 Event Data'!Z24</f>
        <v>0</v>
      </c>
      <c r="H21" s="57">
        <f>'BA Form 2 Event Data'!CO24</f>
        <v>0</v>
      </c>
      <c r="J21" s="57">
        <f>'BA Form 2 Event Data'!AA24</f>
        <v>0</v>
      </c>
      <c r="K21" s="57">
        <f>'BA Form 2 Event Data'!CP24</f>
        <v>0</v>
      </c>
      <c r="M21" s="57">
        <f>'BA Form 2 Event Data'!AB24</f>
        <v>0</v>
      </c>
      <c r="N21" s="57">
        <f>'BA Form 2 Event Data'!CQ24</f>
        <v>0</v>
      </c>
      <c r="P21" s="57">
        <f>'BA Form 2 Event Data'!AC24</f>
        <v>0</v>
      </c>
      <c r="Q21" s="57">
        <f>'BA Form 2 Event Data'!CR24</f>
        <v>0</v>
      </c>
      <c r="S21" s="57">
        <f>'BA Form 2 Event Data'!AD24</f>
        <v>0</v>
      </c>
      <c r="T21" s="57">
        <f>'BA Form 2 Event Data'!CS24</f>
        <v>0</v>
      </c>
      <c r="V21" s="57">
        <f ca="1">IF(CELL("type",'Data Entry'!$E21) = "v",((E21+H21+K21+N21+Q21+T21)-(D21+G21+J21+M21+P21+S21)),"")</f>
        <v>0</v>
      </c>
    </row>
    <row r="22" spans="1:22">
      <c r="A22" s="1">
        <v>19</v>
      </c>
      <c r="B22" s="21" t="str">
        <f ca="1">IF(CELL("type",'Data Entry'!$B22) = "v",'Data Entry'!$B22,"")</f>
        <v/>
      </c>
      <c r="C22" s="25" t="str">
        <f ca="1">IF(CELL("type",'Data Entry'!$C22)="v",'Data Entry'!$C22,"")</f>
        <v/>
      </c>
      <c r="D22" s="68">
        <f>'BA Form 2 Event Data'!Y25</f>
        <v>0</v>
      </c>
      <c r="E22" s="68">
        <f>'BA Form 2 Event Data'!CN25</f>
        <v>0</v>
      </c>
      <c r="G22" s="68">
        <f>'BA Form 2 Event Data'!Z25</f>
        <v>0</v>
      </c>
      <c r="H22" s="68">
        <f>'BA Form 2 Event Data'!CO25</f>
        <v>0</v>
      </c>
      <c r="J22" s="68">
        <f>'BA Form 2 Event Data'!AA25</f>
        <v>0</v>
      </c>
      <c r="K22" s="68">
        <f>'BA Form 2 Event Data'!CP25</f>
        <v>0</v>
      </c>
      <c r="M22" s="68">
        <f>'BA Form 2 Event Data'!AB25</f>
        <v>0</v>
      </c>
      <c r="N22" s="68">
        <f>'BA Form 2 Event Data'!CQ25</f>
        <v>0</v>
      </c>
      <c r="P22" s="68">
        <f>'BA Form 2 Event Data'!AC25</f>
        <v>0</v>
      </c>
      <c r="Q22" s="57">
        <f>'BA Form 2 Event Data'!CR25</f>
        <v>0</v>
      </c>
      <c r="S22" s="68">
        <f>'BA Form 2 Event Data'!AD25</f>
        <v>0</v>
      </c>
      <c r="T22" s="68">
        <f>'BA Form 2 Event Data'!CS25</f>
        <v>0</v>
      </c>
      <c r="V22" s="68">
        <f ca="1">IF(CELL("type",'Data Entry'!$E22) = "v",((E22+H22+K22+N22+Q22+T22)-(D22+G22+J22+M22+P22+S22)),"")</f>
        <v>0</v>
      </c>
    </row>
    <row r="23" spans="1:22">
      <c r="A23" s="1">
        <v>20</v>
      </c>
      <c r="B23" s="21" t="str">
        <f ca="1">IF(CELL("type",'Data Entry'!$B23) = "v",'Data Entry'!$B23,"")</f>
        <v/>
      </c>
      <c r="C23" s="25" t="str">
        <f ca="1">IF(CELL("type",'Data Entry'!$C23)="v",'Data Entry'!$C23,"")</f>
        <v/>
      </c>
      <c r="D23" s="68">
        <f>'BA Form 2 Event Data'!Y26</f>
        <v>0</v>
      </c>
      <c r="E23" s="68">
        <f>'BA Form 2 Event Data'!CN26</f>
        <v>0</v>
      </c>
      <c r="G23" s="68">
        <f>'BA Form 2 Event Data'!Z26</f>
        <v>0</v>
      </c>
      <c r="H23" s="68">
        <f>'BA Form 2 Event Data'!CO26</f>
        <v>0</v>
      </c>
      <c r="J23" s="68">
        <f>'BA Form 2 Event Data'!AA26</f>
        <v>0</v>
      </c>
      <c r="K23" s="68">
        <f>'BA Form 2 Event Data'!CP26</f>
        <v>0</v>
      </c>
      <c r="M23" s="68">
        <f>'BA Form 2 Event Data'!AB26</f>
        <v>0</v>
      </c>
      <c r="N23" s="68">
        <f>'BA Form 2 Event Data'!CQ26</f>
        <v>0</v>
      </c>
      <c r="P23" s="68">
        <f>'BA Form 2 Event Data'!AC26</f>
        <v>0</v>
      </c>
      <c r="Q23" s="57">
        <f>'BA Form 2 Event Data'!CR26</f>
        <v>0</v>
      </c>
      <c r="S23" s="68">
        <f>'BA Form 2 Event Data'!AD26</f>
        <v>0</v>
      </c>
      <c r="T23" s="68">
        <f>'BA Form 2 Event Data'!CS26</f>
        <v>0</v>
      </c>
      <c r="V23" s="68">
        <f ca="1">IF(CELL("type",'Data Entry'!$E23) = "v",((E23+H23+K23+N23+Q23+T23)-(D23+G23+J23+M23+P23+S23)),"")</f>
        <v>0</v>
      </c>
    </row>
    <row r="24" spans="1:22">
      <c r="A24" s="1">
        <v>21</v>
      </c>
      <c r="B24" s="23" t="str">
        <f ca="1">IF(CELL("type",'Data Entry'!$B24) = "v",'Data Entry'!$B24,"")</f>
        <v/>
      </c>
      <c r="C24" s="2" t="str">
        <f ca="1">IF(CELL("type",'Data Entry'!$C24)="v",'Data Entry'!$C24,"")</f>
        <v/>
      </c>
      <c r="D24" s="57">
        <f>'BA Form 2 Event Data'!Y27</f>
        <v>0</v>
      </c>
      <c r="E24" s="57">
        <f>'BA Form 2 Event Data'!CN27</f>
        <v>0</v>
      </c>
      <c r="G24" s="57">
        <f>'BA Form 2 Event Data'!Z27</f>
        <v>0</v>
      </c>
      <c r="H24" s="57">
        <f>'BA Form 2 Event Data'!CO27</f>
        <v>0</v>
      </c>
      <c r="J24" s="57">
        <f>'BA Form 2 Event Data'!AA27</f>
        <v>0</v>
      </c>
      <c r="K24" s="57">
        <f>'BA Form 2 Event Data'!CP27</f>
        <v>0</v>
      </c>
      <c r="M24" s="57">
        <f>'BA Form 2 Event Data'!AB27</f>
        <v>0</v>
      </c>
      <c r="N24" s="57">
        <f>'BA Form 2 Event Data'!CQ27</f>
        <v>0</v>
      </c>
      <c r="P24" s="57">
        <f>'BA Form 2 Event Data'!AC27</f>
        <v>0</v>
      </c>
      <c r="Q24" s="57">
        <f>'BA Form 2 Event Data'!CR27</f>
        <v>0</v>
      </c>
      <c r="S24" s="57">
        <f>'BA Form 2 Event Data'!AD27</f>
        <v>0</v>
      </c>
      <c r="T24" s="57">
        <f>'BA Form 2 Event Data'!CS27</f>
        <v>0</v>
      </c>
      <c r="V24" s="57">
        <f ca="1">IF(CELL("type",'Data Entry'!$E24) = "v",((E24+H24+K24+N24+Q24+T24)-(D24+G24+J24+M24+P24+S24)),"")</f>
        <v>0</v>
      </c>
    </row>
    <row r="25" spans="1:22">
      <c r="A25" s="1">
        <v>22</v>
      </c>
      <c r="B25" s="23" t="str">
        <f ca="1">IF(CELL("type",'Data Entry'!$B25) = "v",'Data Entry'!$B25,"")</f>
        <v/>
      </c>
      <c r="C25" s="2" t="str">
        <f ca="1">IF(CELL("type",'Data Entry'!$C25)="v",'Data Entry'!$C25,"")</f>
        <v/>
      </c>
      <c r="D25" s="57">
        <f>'BA Form 2 Event Data'!Y28</f>
        <v>0</v>
      </c>
      <c r="E25" s="57">
        <f>'BA Form 2 Event Data'!CN28</f>
        <v>0</v>
      </c>
      <c r="G25" s="57">
        <f>'BA Form 2 Event Data'!Z28</f>
        <v>0</v>
      </c>
      <c r="H25" s="57">
        <f>'BA Form 2 Event Data'!CO28</f>
        <v>0</v>
      </c>
      <c r="J25" s="57">
        <f>'BA Form 2 Event Data'!AA28</f>
        <v>0</v>
      </c>
      <c r="K25" s="57">
        <f>'BA Form 2 Event Data'!CP28</f>
        <v>0</v>
      </c>
      <c r="M25" s="57">
        <f>'BA Form 2 Event Data'!AB28</f>
        <v>0</v>
      </c>
      <c r="N25" s="57">
        <f>'BA Form 2 Event Data'!CQ28</f>
        <v>0</v>
      </c>
      <c r="P25" s="57">
        <f>'BA Form 2 Event Data'!AC28</f>
        <v>0</v>
      </c>
      <c r="Q25" s="57">
        <f>'BA Form 2 Event Data'!CR28</f>
        <v>0</v>
      </c>
      <c r="S25" s="57">
        <f>'BA Form 2 Event Data'!AD28</f>
        <v>0</v>
      </c>
      <c r="T25" s="57">
        <f>'BA Form 2 Event Data'!CS28</f>
        <v>0</v>
      </c>
      <c r="V25" s="57">
        <f ca="1">IF(CELL("type",'Data Entry'!$E25) = "v",((E25+H25+K25+N25+Q25+T25)-(D25+G25+J25+M25+P25+S25)),"")</f>
        <v>0</v>
      </c>
    </row>
    <row r="26" spans="1:22">
      <c r="A26" s="1">
        <v>23</v>
      </c>
      <c r="B26" s="21" t="str">
        <f ca="1">IF(CELL("type",'Data Entry'!$B26) = "v",'Data Entry'!$B26,"")</f>
        <v/>
      </c>
      <c r="C26" s="25" t="str">
        <f ca="1">IF(CELL("type",'Data Entry'!$C26)="v",'Data Entry'!$C26,"")</f>
        <v/>
      </c>
      <c r="D26" s="68">
        <f>'BA Form 2 Event Data'!Y29</f>
        <v>0</v>
      </c>
      <c r="E26" s="68">
        <f>'BA Form 2 Event Data'!CN29</f>
        <v>0</v>
      </c>
      <c r="G26" s="68">
        <f>'BA Form 2 Event Data'!Z29</f>
        <v>0</v>
      </c>
      <c r="H26" s="68">
        <f>'BA Form 2 Event Data'!CO29</f>
        <v>0</v>
      </c>
      <c r="J26" s="68">
        <f>'BA Form 2 Event Data'!AA29</f>
        <v>0</v>
      </c>
      <c r="K26" s="68">
        <f>'BA Form 2 Event Data'!CP29</f>
        <v>0</v>
      </c>
      <c r="M26" s="68">
        <f>'BA Form 2 Event Data'!AB29</f>
        <v>0</v>
      </c>
      <c r="N26" s="68">
        <f>'BA Form 2 Event Data'!CQ29</f>
        <v>0</v>
      </c>
      <c r="P26" s="68">
        <f>'BA Form 2 Event Data'!AC29</f>
        <v>0</v>
      </c>
      <c r="Q26" s="57">
        <f>'BA Form 2 Event Data'!CR29</f>
        <v>0</v>
      </c>
      <c r="S26" s="68">
        <f>'BA Form 2 Event Data'!AD29</f>
        <v>0</v>
      </c>
      <c r="T26" s="68">
        <f>'BA Form 2 Event Data'!CS29</f>
        <v>0</v>
      </c>
      <c r="V26" s="68">
        <f ca="1">IF(CELL("type",'Data Entry'!$E26) = "v",((E26+H26+K26+N26+Q26+T26)-(D26+G26+J26+M26+P26+S26)),"")</f>
        <v>0</v>
      </c>
    </row>
    <row r="27" spans="1:22">
      <c r="A27" s="1">
        <v>24</v>
      </c>
      <c r="B27" s="21" t="str">
        <f ca="1">IF(CELL("type",'Data Entry'!$B27) = "v",'Data Entry'!$B27,"")</f>
        <v/>
      </c>
      <c r="C27" s="25" t="str">
        <f ca="1">IF(CELL("type",'Data Entry'!$C27)="v",'Data Entry'!$C27,"")</f>
        <v/>
      </c>
      <c r="D27" s="68">
        <f>'BA Form 2 Event Data'!Y30</f>
        <v>0</v>
      </c>
      <c r="E27" s="68">
        <f>'BA Form 2 Event Data'!CN30</f>
        <v>0</v>
      </c>
      <c r="G27" s="68">
        <f>'BA Form 2 Event Data'!Z30</f>
        <v>0</v>
      </c>
      <c r="H27" s="68">
        <f>'BA Form 2 Event Data'!CO30</f>
        <v>0</v>
      </c>
      <c r="J27" s="68">
        <f>'BA Form 2 Event Data'!AA30</f>
        <v>0</v>
      </c>
      <c r="K27" s="68">
        <f>'BA Form 2 Event Data'!CP30</f>
        <v>0</v>
      </c>
      <c r="M27" s="68">
        <f>'BA Form 2 Event Data'!AB30</f>
        <v>0</v>
      </c>
      <c r="N27" s="68">
        <f>'BA Form 2 Event Data'!CQ30</f>
        <v>0</v>
      </c>
      <c r="P27" s="68">
        <f>'BA Form 2 Event Data'!AC30</f>
        <v>0</v>
      </c>
      <c r="Q27" s="57">
        <f>'BA Form 2 Event Data'!CR30</f>
        <v>0</v>
      </c>
      <c r="S27" s="68">
        <f>'BA Form 2 Event Data'!AD30</f>
        <v>0</v>
      </c>
      <c r="T27" s="68">
        <f>'BA Form 2 Event Data'!CS30</f>
        <v>0</v>
      </c>
      <c r="V27" s="68">
        <f ca="1">IF(CELL("type",'Data Entry'!$E27) = "v",((E27+H27+K27+N27+Q27+T27)-(D27+G27+J27+M27+P27+S27)),"")</f>
        <v>0</v>
      </c>
    </row>
    <row r="28" spans="1:22">
      <c r="A28" s="1">
        <v>25</v>
      </c>
      <c r="B28" s="23" t="str">
        <f ca="1">IF(CELL("type",'Data Entry'!$B28) = "v",'Data Entry'!$B28,"")</f>
        <v/>
      </c>
      <c r="C28" s="2" t="str">
        <f ca="1">IF(CELL("type",'Data Entry'!$C28)="v",'Data Entry'!$C28,"")</f>
        <v/>
      </c>
      <c r="D28" s="57">
        <f>'BA Form 2 Event Data'!Y31</f>
        <v>0</v>
      </c>
      <c r="E28" s="57">
        <f>'BA Form 2 Event Data'!CN31</f>
        <v>0</v>
      </c>
      <c r="G28" s="57">
        <f>'BA Form 2 Event Data'!Z31</f>
        <v>0</v>
      </c>
      <c r="H28" s="57">
        <f>'BA Form 2 Event Data'!CO31</f>
        <v>0</v>
      </c>
      <c r="J28" s="57">
        <f>'BA Form 2 Event Data'!AA31</f>
        <v>0</v>
      </c>
      <c r="K28" s="57">
        <f>'BA Form 2 Event Data'!CP31</f>
        <v>0</v>
      </c>
      <c r="M28" s="57">
        <f>'BA Form 2 Event Data'!AB31</f>
        <v>0</v>
      </c>
      <c r="N28" s="57">
        <f>'BA Form 2 Event Data'!CQ31</f>
        <v>0</v>
      </c>
      <c r="P28" s="57">
        <f>'BA Form 2 Event Data'!AC31</f>
        <v>0</v>
      </c>
      <c r="Q28" s="57">
        <f>'BA Form 2 Event Data'!CR31</f>
        <v>0</v>
      </c>
      <c r="S28" s="57">
        <f>'BA Form 2 Event Data'!AD31</f>
        <v>0</v>
      </c>
      <c r="T28" s="57">
        <f>'BA Form 2 Event Data'!CS31</f>
        <v>0</v>
      </c>
      <c r="V28" s="57">
        <f ca="1">IF(CELL("type",'Data Entry'!$E28) = "v",((E28+H28+K28+N28-Q28*10*'Data Entry'!$E28+T28)-(D28+G28+J28+M28+S28)),"")</f>
        <v>0</v>
      </c>
    </row>
    <row r="29" spans="1:22">
      <c r="A29" s="1">
        <v>26</v>
      </c>
      <c r="B29" s="23" t="str">
        <f ca="1">IF(CELL("type",'Data Entry'!$B29) = "v",'Data Entry'!$B29,"")</f>
        <v/>
      </c>
      <c r="C29" s="2" t="str">
        <f ca="1">IF(CELL("type",'Data Entry'!$C29)="v",'Data Entry'!$C29,"")</f>
        <v/>
      </c>
      <c r="D29" s="57">
        <f>'BA Form 2 Event Data'!Y32</f>
        <v>0</v>
      </c>
      <c r="E29" s="57">
        <f>'BA Form 2 Event Data'!CN32</f>
        <v>0</v>
      </c>
      <c r="G29" s="57">
        <f>'BA Form 2 Event Data'!Z32</f>
        <v>0</v>
      </c>
      <c r="H29" s="57">
        <f>'BA Form 2 Event Data'!CO32</f>
        <v>0</v>
      </c>
      <c r="J29" s="57">
        <f>'BA Form 2 Event Data'!AA32</f>
        <v>0</v>
      </c>
      <c r="K29" s="57">
        <f>'BA Form 2 Event Data'!CP32</f>
        <v>0</v>
      </c>
      <c r="M29" s="57">
        <f>'BA Form 2 Event Data'!AB32</f>
        <v>0</v>
      </c>
      <c r="N29" s="57">
        <f>'BA Form 2 Event Data'!CQ32</f>
        <v>0</v>
      </c>
      <c r="P29" s="57">
        <f>'BA Form 2 Event Data'!AC32</f>
        <v>0</v>
      </c>
      <c r="Q29" s="57">
        <f>'BA Form 2 Event Data'!CR32</f>
        <v>0</v>
      </c>
      <c r="S29" s="57">
        <f>'BA Form 2 Event Data'!AD32</f>
        <v>0</v>
      </c>
      <c r="T29" s="57">
        <f>'BA Form 2 Event Data'!CS32</f>
        <v>0</v>
      </c>
      <c r="V29" s="57">
        <f ca="1">IF(CELL("type",'Data Entry'!$E29) = "v",((E29+H29+K29+N29-Q29*10*'Data Entry'!$E29+T29)-(D29+G29+J29+M29+S29)),"")</f>
        <v>0</v>
      </c>
    </row>
    <row r="30" spans="1:22">
      <c r="A30" s="1">
        <v>27</v>
      </c>
      <c r="B30" s="21" t="str">
        <f ca="1">IF(CELL("type",'Data Entry'!$B30) = "v",'Data Entry'!$B30,"")</f>
        <v/>
      </c>
      <c r="C30" s="25" t="str">
        <f ca="1">IF(CELL("type",'Data Entry'!$C30)="v",'Data Entry'!$C30,"")</f>
        <v/>
      </c>
      <c r="D30" s="68">
        <f>'BA Form 2 Event Data'!Y33</f>
        <v>0</v>
      </c>
      <c r="E30" s="68">
        <f>'BA Form 2 Event Data'!CN33</f>
        <v>0</v>
      </c>
      <c r="G30" s="68">
        <f>'BA Form 2 Event Data'!Z33</f>
        <v>0</v>
      </c>
      <c r="H30" s="68">
        <f>'BA Form 2 Event Data'!CO33</f>
        <v>0</v>
      </c>
      <c r="J30" s="68">
        <f>'BA Form 2 Event Data'!AA33</f>
        <v>0</v>
      </c>
      <c r="K30" s="68">
        <f>'BA Form 2 Event Data'!CP33</f>
        <v>0</v>
      </c>
      <c r="M30" s="68">
        <f>'BA Form 2 Event Data'!AB33</f>
        <v>0</v>
      </c>
      <c r="N30" s="68">
        <f>'BA Form 2 Event Data'!CQ33</f>
        <v>0</v>
      </c>
      <c r="P30" s="68">
        <f>'BA Form 2 Event Data'!AC33</f>
        <v>0</v>
      </c>
      <c r="Q30" s="57">
        <f>'BA Form 2 Event Data'!CR33</f>
        <v>0</v>
      </c>
      <c r="S30" s="68">
        <f>'BA Form 2 Event Data'!AD33</f>
        <v>0</v>
      </c>
      <c r="T30" s="68">
        <f>'BA Form 2 Event Data'!CS33</f>
        <v>0</v>
      </c>
      <c r="V30" s="68">
        <f ca="1">IF(CELL("type",'Data Entry'!$E30) = "v",((E30+H30+K30+N30-Q30*10*'Data Entry'!$E30+T30)-(D30+G30+J30+M30+S30)),"")</f>
        <v>0</v>
      </c>
    </row>
    <row r="31" spans="1:22">
      <c r="A31" s="1">
        <v>28</v>
      </c>
      <c r="B31" s="21" t="str">
        <f ca="1">IF(CELL("type",'Data Entry'!$B31) = "v",'Data Entry'!$B31,"")</f>
        <v/>
      </c>
      <c r="C31" s="25" t="str">
        <f ca="1">IF(CELL("type",'Data Entry'!$C31)="v",'Data Entry'!$C31,"")</f>
        <v/>
      </c>
      <c r="D31" s="68">
        <f>'BA Form 2 Event Data'!Y34</f>
        <v>0</v>
      </c>
      <c r="E31" s="68">
        <f>'BA Form 2 Event Data'!CN34</f>
        <v>0</v>
      </c>
      <c r="G31" s="68">
        <f>'BA Form 2 Event Data'!Z34</f>
        <v>0</v>
      </c>
      <c r="H31" s="68">
        <f>'BA Form 2 Event Data'!CO34</f>
        <v>0</v>
      </c>
      <c r="J31" s="68">
        <f>'BA Form 2 Event Data'!AA34</f>
        <v>0</v>
      </c>
      <c r="K31" s="68">
        <f>'BA Form 2 Event Data'!CP34</f>
        <v>0</v>
      </c>
      <c r="M31" s="68">
        <f>'BA Form 2 Event Data'!AB34</f>
        <v>0</v>
      </c>
      <c r="N31" s="68">
        <f>'BA Form 2 Event Data'!CQ34</f>
        <v>0</v>
      </c>
      <c r="P31" s="68">
        <f>'BA Form 2 Event Data'!AC34</f>
        <v>0</v>
      </c>
      <c r="Q31" s="57">
        <f>'BA Form 2 Event Data'!CR34</f>
        <v>0</v>
      </c>
      <c r="S31" s="68">
        <f>'BA Form 2 Event Data'!AD34</f>
        <v>0</v>
      </c>
      <c r="T31" s="68">
        <f>'BA Form 2 Event Data'!CS34</f>
        <v>0</v>
      </c>
      <c r="V31" s="68">
        <f ca="1">IF(CELL("type",'Data Entry'!$E31) = "v",((E31+H31+K31+N31-Q31*10*'Data Entry'!$E31+T31)-(D31+G31+J31+M31+S31)),"")</f>
        <v>0</v>
      </c>
    </row>
    <row r="32" spans="1:22">
      <c r="A32" s="1">
        <v>29</v>
      </c>
      <c r="B32" s="23" t="str">
        <f ca="1">IF(CELL("type",'Data Entry'!$B32) = "v",'Data Entry'!$B32,"")</f>
        <v/>
      </c>
      <c r="C32" s="2" t="str">
        <f ca="1">IF(CELL("type",'Data Entry'!$C32)="v",'Data Entry'!$C32,"")</f>
        <v/>
      </c>
      <c r="D32" s="57">
        <f>'BA Form 2 Event Data'!Y35</f>
        <v>0</v>
      </c>
      <c r="E32" s="57">
        <f>'BA Form 2 Event Data'!CN35</f>
        <v>0</v>
      </c>
      <c r="G32" s="57">
        <f>'BA Form 2 Event Data'!Z35</f>
        <v>0</v>
      </c>
      <c r="H32" s="57">
        <f>'BA Form 2 Event Data'!CO35</f>
        <v>0</v>
      </c>
      <c r="J32" s="57">
        <f>'BA Form 2 Event Data'!AA35</f>
        <v>0</v>
      </c>
      <c r="K32" s="57">
        <f>'BA Form 2 Event Data'!CP35</f>
        <v>0</v>
      </c>
      <c r="M32" s="57">
        <f>'BA Form 2 Event Data'!AB35</f>
        <v>0</v>
      </c>
      <c r="N32" s="57">
        <f>'BA Form 2 Event Data'!CQ35</f>
        <v>0</v>
      </c>
      <c r="P32" s="57">
        <f>'BA Form 2 Event Data'!AC35</f>
        <v>0</v>
      </c>
      <c r="Q32" s="57">
        <f>'BA Form 2 Event Data'!CR35</f>
        <v>0</v>
      </c>
      <c r="S32" s="57">
        <f>'BA Form 2 Event Data'!AD35</f>
        <v>0</v>
      </c>
      <c r="T32" s="57">
        <f>'BA Form 2 Event Data'!CS35</f>
        <v>0</v>
      </c>
      <c r="V32" s="57">
        <f ca="1">IF(CELL("type",'Data Entry'!$E32) = "v",((E32+H32+K32+N32-Q32*10*'Data Entry'!$E32+T32)-(D32+G32+J32+M32+S32)),"")</f>
        <v>0</v>
      </c>
    </row>
    <row r="33" spans="1:22">
      <c r="A33" s="1">
        <v>30</v>
      </c>
      <c r="B33" s="23" t="str">
        <f ca="1">IF(CELL("type",'Data Entry'!$B33) = "v",'Data Entry'!$B33,"")</f>
        <v/>
      </c>
      <c r="C33" s="2" t="str">
        <f ca="1">IF(CELL("type",'Data Entry'!$C33)="v",'Data Entry'!$C33,"")</f>
        <v/>
      </c>
      <c r="D33" s="57">
        <f>'BA Form 2 Event Data'!Y36</f>
        <v>0</v>
      </c>
      <c r="E33" s="57">
        <f>'BA Form 2 Event Data'!CN36</f>
        <v>0</v>
      </c>
      <c r="G33" s="57">
        <f>'BA Form 2 Event Data'!Z36</f>
        <v>0</v>
      </c>
      <c r="H33" s="57">
        <f>'BA Form 2 Event Data'!CO36</f>
        <v>0</v>
      </c>
      <c r="J33" s="57">
        <f>'BA Form 2 Event Data'!AA36</f>
        <v>0</v>
      </c>
      <c r="K33" s="57">
        <f>'BA Form 2 Event Data'!CP36</f>
        <v>0</v>
      </c>
      <c r="M33" s="57">
        <f>'BA Form 2 Event Data'!AB36</f>
        <v>0</v>
      </c>
      <c r="N33" s="57">
        <f>'BA Form 2 Event Data'!CQ36</f>
        <v>0</v>
      </c>
      <c r="P33" s="57">
        <f>'BA Form 2 Event Data'!AC36</f>
        <v>0</v>
      </c>
      <c r="Q33" s="57">
        <f>'BA Form 2 Event Data'!CR36</f>
        <v>0</v>
      </c>
      <c r="S33" s="57">
        <f>'BA Form 2 Event Data'!AD36</f>
        <v>0</v>
      </c>
      <c r="T33" s="57">
        <f>'BA Form 2 Event Data'!CS36</f>
        <v>0</v>
      </c>
      <c r="V33" s="57">
        <f ca="1">IF(CELL("type",'Data Entry'!$E33) = "v",((E33+H33+K33+N33-Q33*10*'Data Entry'!$E33+T33)-(D33+G33+J33+M33+S33)),"")</f>
        <v>0</v>
      </c>
    </row>
    <row r="34" spans="1:22" ht="15.75">
      <c r="A34" s="1">
        <v>31</v>
      </c>
      <c r="B34" s="21" t="str">
        <f ca="1">IF(CELL("type",'Data Entry'!$B34) = "v",'Data Entry'!$B34,"")</f>
        <v/>
      </c>
      <c r="C34" s="25" t="str">
        <f ca="1">IF(CELL("type",'Data Entry'!$C34)="v",'Data Entry'!$C34,"")</f>
        <v/>
      </c>
      <c r="D34" s="68">
        <f>'BA Form 2 Event Data'!Y37</f>
        <v>0</v>
      </c>
      <c r="E34" s="68">
        <f>'BA Form 2 Event Data'!CN37</f>
        <v>0</v>
      </c>
      <c r="G34" s="68">
        <f>'BA Form 2 Event Data'!Z37</f>
        <v>0</v>
      </c>
      <c r="H34" s="68">
        <f>'BA Form 2 Event Data'!CO37</f>
        <v>0</v>
      </c>
      <c r="J34" s="68">
        <f>'BA Form 2 Event Data'!AA37</f>
        <v>0</v>
      </c>
      <c r="K34" s="68">
        <f>'BA Form 2 Event Data'!CP37</f>
        <v>0</v>
      </c>
      <c r="M34" s="68">
        <f>'BA Form 2 Event Data'!AB37</f>
        <v>0</v>
      </c>
      <c r="N34" s="68">
        <f>'BA Form 2 Event Data'!CQ37</f>
        <v>0</v>
      </c>
      <c r="P34" s="68">
        <f>'BA Form 2 Event Data'!AC37</f>
        <v>0</v>
      </c>
      <c r="Q34" s="57">
        <f>'BA Form 2 Event Data'!CR37</f>
        <v>0</v>
      </c>
      <c r="S34" s="68">
        <f>'BA Form 2 Event Data'!AD37</f>
        <v>0</v>
      </c>
      <c r="T34" s="68">
        <f>'BA Form 2 Event Data'!CS37</f>
        <v>0</v>
      </c>
      <c r="U34" s="45"/>
      <c r="V34" s="68">
        <f ca="1">IF(CELL("type",'Data Entry'!$E34) = "v",((E34+H34+K34+N34-Q34*10*'Data Entry'!$E34+T34)-(D34+G34+J34+M34+S34)),"")</f>
        <v>0</v>
      </c>
    </row>
    <row r="35" spans="1:22" ht="15.75">
      <c r="A35" s="1">
        <v>32</v>
      </c>
      <c r="B35" s="21" t="str">
        <f ca="1">IF(CELL("type",'Data Entry'!$B35) = "v",'Data Entry'!$B35,"")</f>
        <v/>
      </c>
      <c r="C35" s="25" t="str">
        <f ca="1">IF(CELL("type",'Data Entry'!$C35)="v",'Data Entry'!$C35,"")</f>
        <v/>
      </c>
      <c r="D35" s="68">
        <f>'BA Form 2 Event Data'!Y38</f>
        <v>0</v>
      </c>
      <c r="E35" s="68">
        <f>'BA Form 2 Event Data'!CN38</f>
        <v>0</v>
      </c>
      <c r="G35" s="68">
        <f>'BA Form 2 Event Data'!Z38</f>
        <v>0</v>
      </c>
      <c r="H35" s="68">
        <f>'BA Form 2 Event Data'!CO38</f>
        <v>0</v>
      </c>
      <c r="J35" s="68">
        <f>'BA Form 2 Event Data'!AA38</f>
        <v>0</v>
      </c>
      <c r="K35" s="68">
        <f>'BA Form 2 Event Data'!CP38</f>
        <v>0</v>
      </c>
      <c r="M35" s="68">
        <f>'BA Form 2 Event Data'!AB38</f>
        <v>0</v>
      </c>
      <c r="N35" s="68">
        <f>'BA Form 2 Event Data'!CQ38</f>
        <v>0</v>
      </c>
      <c r="P35" s="68">
        <f>'BA Form 2 Event Data'!AC38</f>
        <v>0</v>
      </c>
      <c r="Q35" s="57">
        <f>'BA Form 2 Event Data'!CR38</f>
        <v>0</v>
      </c>
      <c r="S35" s="68">
        <f>'BA Form 2 Event Data'!AD38</f>
        <v>0</v>
      </c>
      <c r="T35" s="68">
        <f>'BA Form 2 Event Data'!CS38</f>
        <v>0</v>
      </c>
      <c r="U35" s="45"/>
      <c r="V35" s="68">
        <f ca="1">IF(CELL("type",'Data Entry'!$E35) = "v",((E35+H35+K35+N35-Q35*10*'Data Entry'!$E35+T35)-(D35+G35+J35+M35+S35)),"")</f>
        <v>0</v>
      </c>
    </row>
    <row r="36" spans="1:22">
      <c r="A36" s="1">
        <v>33</v>
      </c>
      <c r="B36" s="23" t="str">
        <f ca="1">IF(CELL("type",'Data Entry'!$B36) = "v",'Data Entry'!$B36,"")</f>
        <v/>
      </c>
      <c r="C36" s="2" t="str">
        <f ca="1">IF(CELL("type",'Data Entry'!$C36)="v",'Data Entry'!$C36,"")</f>
        <v/>
      </c>
      <c r="D36" s="57">
        <f>'BA Form 2 Event Data'!Y39</f>
        <v>0</v>
      </c>
      <c r="E36" s="57">
        <f>'BA Form 2 Event Data'!CN39</f>
        <v>0</v>
      </c>
      <c r="G36" s="57">
        <f>'BA Form 2 Event Data'!Z39</f>
        <v>0</v>
      </c>
      <c r="H36" s="57">
        <f>'BA Form 2 Event Data'!CO39</f>
        <v>0</v>
      </c>
      <c r="J36" s="57">
        <f>'BA Form 2 Event Data'!AA39</f>
        <v>0</v>
      </c>
      <c r="K36" s="57">
        <f>'BA Form 2 Event Data'!CP39</f>
        <v>0</v>
      </c>
      <c r="M36" s="57">
        <f>'BA Form 2 Event Data'!AB39</f>
        <v>0</v>
      </c>
      <c r="N36" s="57">
        <f>'BA Form 2 Event Data'!CQ39</f>
        <v>0</v>
      </c>
      <c r="P36" s="57">
        <f>'BA Form 2 Event Data'!AC39</f>
        <v>0</v>
      </c>
      <c r="Q36" s="57">
        <f>'BA Form 2 Event Data'!CR39</f>
        <v>0</v>
      </c>
      <c r="S36" s="57">
        <f>'BA Form 2 Event Data'!AD39</f>
        <v>0</v>
      </c>
      <c r="T36" s="57">
        <f>'BA Form 2 Event Data'!CS39</f>
        <v>0</v>
      </c>
      <c r="V36" s="57">
        <f ca="1">IF(CELL("type",'Data Entry'!$E36) = "v",((E36+H36+K36+N36-Q36*10*'Data Entry'!$E36+T36)-(D36+G36+J36+M36+S36)),"")</f>
        <v>0</v>
      </c>
    </row>
    <row r="37" spans="1:22">
      <c r="A37" s="1">
        <v>34</v>
      </c>
      <c r="B37" s="23" t="str">
        <f ca="1">IF(CELL("type",'Data Entry'!$B37) = "v",'Data Entry'!$B37,"")</f>
        <v/>
      </c>
      <c r="C37" s="2" t="str">
        <f ca="1">IF(CELL("type",'Data Entry'!$C37)="v",'Data Entry'!$C37,"")</f>
        <v/>
      </c>
      <c r="D37" s="57">
        <f>'BA Form 2 Event Data'!Y40</f>
        <v>0</v>
      </c>
      <c r="E37" s="57">
        <f>'BA Form 2 Event Data'!CN40</f>
        <v>0</v>
      </c>
      <c r="G37" s="57">
        <f>'BA Form 2 Event Data'!Z40</f>
        <v>0</v>
      </c>
      <c r="H37" s="57">
        <f>'BA Form 2 Event Data'!CO40</f>
        <v>0</v>
      </c>
      <c r="J37" s="57">
        <f>'BA Form 2 Event Data'!AA40</f>
        <v>0</v>
      </c>
      <c r="K37" s="57">
        <f>'BA Form 2 Event Data'!CP40</f>
        <v>0</v>
      </c>
      <c r="M37" s="57">
        <f>'BA Form 2 Event Data'!AB40</f>
        <v>0</v>
      </c>
      <c r="N37" s="57">
        <f>'BA Form 2 Event Data'!CQ40</f>
        <v>0</v>
      </c>
      <c r="P37" s="57">
        <f>'BA Form 2 Event Data'!AC40</f>
        <v>0</v>
      </c>
      <c r="Q37" s="57">
        <f>'BA Form 2 Event Data'!CR40</f>
        <v>0</v>
      </c>
      <c r="S37" s="57">
        <f>'BA Form 2 Event Data'!AD40</f>
        <v>0</v>
      </c>
      <c r="T37" s="57">
        <f>'BA Form 2 Event Data'!CS40</f>
        <v>0</v>
      </c>
      <c r="V37" s="57">
        <f ca="1">IF(CELL("type",'Data Entry'!$E37) = "v",((E37+H37+K37+N37-Q37*10*'Data Entry'!$E37+T37)-(D37+G37+J37+M37+S37)),"")</f>
        <v>0</v>
      </c>
    </row>
    <row r="38" spans="1:22" ht="15.75">
      <c r="A38" s="1">
        <v>35</v>
      </c>
      <c r="B38" s="21"/>
      <c r="C38" s="25"/>
      <c r="D38" s="68">
        <f>'BA Form 2 Event Data'!Y41</f>
        <v>0</v>
      </c>
      <c r="E38" s="68">
        <f>'BA Form 2 Event Data'!CN41</f>
        <v>0</v>
      </c>
      <c r="G38" s="68">
        <f>'BA Form 2 Event Data'!Z41</f>
        <v>0</v>
      </c>
      <c r="H38" s="68">
        <f>'BA Form 2 Event Data'!CO41</f>
        <v>0</v>
      </c>
      <c r="J38" s="68">
        <f>'BA Form 2 Event Data'!AA41</f>
        <v>0</v>
      </c>
      <c r="K38" s="68">
        <f>'BA Form 2 Event Data'!CP41</f>
        <v>0</v>
      </c>
      <c r="M38" s="68">
        <f>'BA Form 2 Event Data'!AB41</f>
        <v>0</v>
      </c>
      <c r="N38" s="68">
        <f>'BA Form 2 Event Data'!CQ41</f>
        <v>0</v>
      </c>
      <c r="P38" s="68">
        <f>'BA Form 2 Event Data'!AC41</f>
        <v>0</v>
      </c>
      <c r="Q38" s="57">
        <f>'BA Form 2 Event Data'!CR41</f>
        <v>0</v>
      </c>
      <c r="S38" s="68">
        <f>'BA Form 2 Event Data'!AD41</f>
        <v>0</v>
      </c>
      <c r="T38" s="68">
        <f>'BA Form 2 Event Data'!CS41</f>
        <v>0</v>
      </c>
      <c r="U38" s="45"/>
      <c r="V38" s="68">
        <f ca="1">IF(CELL("type",'Data Entry'!$E38) = "v",((E38+H38+K38+N38-Q38*10*'Data Entry'!$E38+T38)-(D38+G38+J38+M38+S38)),"")</f>
        <v>0</v>
      </c>
    </row>
    <row r="39" spans="1:22" ht="15.75">
      <c r="A39" s="1">
        <v>36</v>
      </c>
      <c r="B39" s="21"/>
      <c r="C39" s="25"/>
      <c r="D39" s="68">
        <f>'BA Form 2 Event Data'!Y42</f>
        <v>0</v>
      </c>
      <c r="E39" s="68">
        <f>'BA Form 2 Event Data'!CN42</f>
        <v>0</v>
      </c>
      <c r="G39" s="68">
        <f>'BA Form 2 Event Data'!Z42</f>
        <v>0</v>
      </c>
      <c r="H39" s="68">
        <f>'BA Form 2 Event Data'!CO42</f>
        <v>0</v>
      </c>
      <c r="J39" s="68">
        <f>'BA Form 2 Event Data'!AA42</f>
        <v>0</v>
      </c>
      <c r="K39" s="68">
        <f>'BA Form 2 Event Data'!CP42</f>
        <v>0</v>
      </c>
      <c r="M39" s="68">
        <f>'BA Form 2 Event Data'!AB42</f>
        <v>0</v>
      </c>
      <c r="N39" s="68">
        <f>'BA Form 2 Event Data'!CQ42</f>
        <v>0</v>
      </c>
      <c r="P39" s="68">
        <f>'BA Form 2 Event Data'!AC42</f>
        <v>0</v>
      </c>
      <c r="Q39" s="57">
        <f>'BA Form 2 Event Data'!CR42</f>
        <v>0</v>
      </c>
      <c r="S39" s="68">
        <f>'BA Form 2 Event Data'!AD42</f>
        <v>0</v>
      </c>
      <c r="T39" s="68">
        <f>'BA Form 2 Event Data'!CS42</f>
        <v>0</v>
      </c>
      <c r="U39" s="45"/>
      <c r="V39" s="68">
        <f ca="1">IF(CELL("type",'Data Entry'!$E39) = "v",((E39+H39+K39+N39-Q39*10*'Data Entry'!$E39+T39)-(D39+G39+J39+M39+S39)),"")</f>
        <v>0</v>
      </c>
    </row>
    <row r="40" spans="1:22">
      <c r="A40" s="1">
        <v>37</v>
      </c>
      <c r="B40" s="23" t="str">
        <f ca="1">IF(CELL("type",'Data Entry'!$B40) = "v",'Data Entry'!$B40,"")</f>
        <v/>
      </c>
      <c r="C40" s="2" t="str">
        <f ca="1">IF(CELL("type",'Data Entry'!$C40)="v",'Data Entry'!$C40,"")</f>
        <v/>
      </c>
      <c r="D40" s="57">
        <f>'BA Form 2 Event Data'!Y43</f>
        <v>0</v>
      </c>
      <c r="E40" s="57">
        <f>'BA Form 2 Event Data'!CN43</f>
        <v>0</v>
      </c>
      <c r="G40" s="57">
        <f>'BA Form 2 Event Data'!Z43</f>
        <v>0</v>
      </c>
      <c r="H40" s="57">
        <f>'BA Form 2 Event Data'!CO43</f>
        <v>0</v>
      </c>
      <c r="J40" s="57">
        <f>'BA Form 2 Event Data'!AA43</f>
        <v>0</v>
      </c>
      <c r="K40" s="57">
        <f>'BA Form 2 Event Data'!CP43</f>
        <v>0</v>
      </c>
      <c r="M40" s="57">
        <f>'BA Form 2 Event Data'!AB43</f>
        <v>0</v>
      </c>
      <c r="N40" s="57">
        <f>'BA Form 2 Event Data'!CQ43</f>
        <v>0</v>
      </c>
      <c r="P40" s="57">
        <f>'BA Form 2 Event Data'!AC43</f>
        <v>0</v>
      </c>
      <c r="Q40" s="57">
        <f>'BA Form 2 Event Data'!CR43</f>
        <v>0</v>
      </c>
      <c r="S40" s="57">
        <f>'BA Form 2 Event Data'!AD43</f>
        <v>0</v>
      </c>
      <c r="T40" s="57">
        <f>'BA Form 2 Event Data'!CS43</f>
        <v>0</v>
      </c>
      <c r="V40" s="57">
        <f ca="1">IF(CELL("type",'Data Entry'!$E40) = "v",((E40+H40+K40+N40-Q40*10*'Data Entry'!$E40+T40)-(D40+G40+J40+M40+S40)),"")</f>
        <v>0</v>
      </c>
    </row>
    <row r="41" spans="1:22">
      <c r="A41" s="1">
        <v>38</v>
      </c>
      <c r="B41" s="23" t="str">
        <f ca="1">IF(CELL("type",'Data Entry'!$B41) = "v",'Data Entry'!$B41,"")</f>
        <v/>
      </c>
      <c r="C41" s="2" t="str">
        <f ca="1">IF(CELL("type",'Data Entry'!$C41)="v",'Data Entry'!$C41,"")</f>
        <v/>
      </c>
      <c r="D41" s="57">
        <f>'BA Form 2 Event Data'!Y44</f>
        <v>0</v>
      </c>
      <c r="E41" s="57">
        <f>'BA Form 2 Event Data'!CN44</f>
        <v>0</v>
      </c>
      <c r="G41" s="57">
        <f>'BA Form 2 Event Data'!Z44</f>
        <v>0</v>
      </c>
      <c r="H41" s="57">
        <f>'BA Form 2 Event Data'!CO44</f>
        <v>0</v>
      </c>
      <c r="J41" s="57">
        <f>'BA Form 2 Event Data'!AA44</f>
        <v>0</v>
      </c>
      <c r="K41" s="57">
        <f>'BA Form 2 Event Data'!CP44</f>
        <v>0</v>
      </c>
      <c r="M41" s="57">
        <f>'BA Form 2 Event Data'!AB44</f>
        <v>0</v>
      </c>
      <c r="N41" s="57">
        <f>'BA Form 2 Event Data'!CQ44</f>
        <v>0</v>
      </c>
      <c r="P41" s="57">
        <f>'BA Form 2 Event Data'!AC44</f>
        <v>0</v>
      </c>
      <c r="Q41" s="57">
        <f>'BA Form 2 Event Data'!CR44</f>
        <v>0</v>
      </c>
      <c r="S41" s="57">
        <f>'BA Form 2 Event Data'!AD44</f>
        <v>0</v>
      </c>
      <c r="T41" s="57">
        <f>'BA Form 2 Event Data'!CS44</f>
        <v>0</v>
      </c>
      <c r="V41" s="57">
        <f ca="1">IF(CELL("type",'Data Entry'!$E41) = "v",((E41+H41+K41+N41-Q41*10*'Data Entry'!$E41+T41)-(D41+G41+J41+M41+S41)),"")</f>
        <v>0</v>
      </c>
    </row>
    <row r="42" spans="1:22" ht="15.75">
      <c r="A42" s="1">
        <v>39</v>
      </c>
      <c r="B42" s="21"/>
      <c r="C42" s="25"/>
      <c r="D42" s="68">
        <f>'BA Form 2 Event Data'!Y45</f>
        <v>0</v>
      </c>
      <c r="E42" s="68">
        <f>'BA Form 2 Event Data'!CN45</f>
        <v>0</v>
      </c>
      <c r="G42" s="68">
        <f>'BA Form 2 Event Data'!Z45</f>
        <v>0</v>
      </c>
      <c r="H42" s="68">
        <f>'BA Form 2 Event Data'!CO45</f>
        <v>0</v>
      </c>
      <c r="J42" s="68">
        <f>'BA Form 2 Event Data'!AA45</f>
        <v>0</v>
      </c>
      <c r="K42" s="68">
        <f>'BA Form 2 Event Data'!CP45</f>
        <v>0</v>
      </c>
      <c r="M42" s="68">
        <f>'BA Form 2 Event Data'!AB45</f>
        <v>0</v>
      </c>
      <c r="N42" s="68">
        <f>'BA Form 2 Event Data'!CQ45</f>
        <v>0</v>
      </c>
      <c r="P42" s="68">
        <f>'BA Form 2 Event Data'!AC45</f>
        <v>0</v>
      </c>
      <c r="Q42" s="57">
        <f>'BA Form 2 Event Data'!CR45</f>
        <v>0</v>
      </c>
      <c r="S42" s="68">
        <f>'BA Form 2 Event Data'!AD45</f>
        <v>0</v>
      </c>
      <c r="T42" s="68">
        <f>'BA Form 2 Event Data'!CS45</f>
        <v>0</v>
      </c>
      <c r="U42" s="45"/>
      <c r="V42" s="68">
        <f ca="1">IF(CELL("type",'Data Entry'!$E42) = "v",((E42+H42+K42+N42-Q42*10*'Data Entry'!$E42+T42)-(D42+G42+J42+M42+S42)),"")</f>
        <v>0</v>
      </c>
    </row>
    <row r="43" spans="1:22" ht="15.75">
      <c r="A43" s="1">
        <v>40</v>
      </c>
      <c r="B43" s="21"/>
      <c r="C43" s="25"/>
      <c r="D43" s="68">
        <f>'BA Form 2 Event Data'!Y46</f>
        <v>0</v>
      </c>
      <c r="E43" s="68">
        <f>'BA Form 2 Event Data'!CN46</f>
        <v>0</v>
      </c>
      <c r="G43" s="68">
        <f>'BA Form 2 Event Data'!Z46</f>
        <v>0</v>
      </c>
      <c r="H43" s="68">
        <f>'BA Form 2 Event Data'!CO46</f>
        <v>0</v>
      </c>
      <c r="J43" s="68">
        <f>'BA Form 2 Event Data'!AA46</f>
        <v>0</v>
      </c>
      <c r="K43" s="68">
        <f>'BA Form 2 Event Data'!CP46</f>
        <v>0</v>
      </c>
      <c r="M43" s="68">
        <f>'BA Form 2 Event Data'!AB46</f>
        <v>0</v>
      </c>
      <c r="N43" s="68">
        <f>'BA Form 2 Event Data'!CQ46</f>
        <v>0</v>
      </c>
      <c r="P43" s="68">
        <f>'BA Form 2 Event Data'!AC46</f>
        <v>0</v>
      </c>
      <c r="Q43" s="57">
        <f>'BA Form 2 Event Data'!CR46</f>
        <v>0</v>
      </c>
      <c r="S43" s="68">
        <f>'BA Form 2 Event Data'!AD46</f>
        <v>0</v>
      </c>
      <c r="T43" s="68">
        <f>'BA Form 2 Event Data'!CS46</f>
        <v>0</v>
      </c>
      <c r="U43" s="45"/>
      <c r="V43" s="68">
        <f ca="1">IF(CELL("type",'Data Entry'!$E43) = "v",((E43+H43+K43+N43-Q43*10*'Data Entry'!$E43+T43)-(D43+G43+J43+M43+S43)),"")</f>
        <v>0</v>
      </c>
    </row>
    <row r="44" spans="1:22" ht="15.75">
      <c r="A44" s="1">
        <v>41</v>
      </c>
      <c r="B44" s="23" t="str">
        <f ca="1">IF(CELL("type",'Data Entry'!$B36) = "v",'Data Entry'!$B36,"")</f>
        <v/>
      </c>
      <c r="C44" s="2" t="str">
        <f ca="1">IF(CELL("type",'Data Entry'!$C36)="v",'Data Entry'!$C36,"")</f>
        <v/>
      </c>
      <c r="D44" s="57">
        <f>'BA Form 2 Event Data'!Y47</f>
        <v>0</v>
      </c>
      <c r="E44" s="57">
        <f>'BA Form 2 Event Data'!CN47</f>
        <v>0</v>
      </c>
      <c r="G44" s="57">
        <f>'BA Form 2 Event Data'!Z47</f>
        <v>0</v>
      </c>
      <c r="H44" s="57">
        <f>'BA Form 2 Event Data'!CO47</f>
        <v>0</v>
      </c>
      <c r="J44" s="57">
        <f>'BA Form 2 Event Data'!AA47</f>
        <v>0</v>
      </c>
      <c r="K44" s="57">
        <f>'BA Form 2 Event Data'!CP47</f>
        <v>0</v>
      </c>
      <c r="M44" s="57">
        <f>'BA Form 2 Event Data'!AB47</f>
        <v>0</v>
      </c>
      <c r="N44" s="57">
        <f>'BA Form 2 Event Data'!CQ47</f>
        <v>0</v>
      </c>
      <c r="P44" s="57">
        <f>'BA Form 2 Event Data'!AC47</f>
        <v>0</v>
      </c>
      <c r="Q44" s="57">
        <f>'BA Form 2 Event Data'!CR47</f>
        <v>0</v>
      </c>
      <c r="S44" s="57">
        <f>'BA Form 2 Event Data'!AD47</f>
        <v>0</v>
      </c>
      <c r="T44" s="57">
        <f>'BA Form 2 Event Data'!CS47</f>
        <v>0</v>
      </c>
      <c r="U44" s="45"/>
      <c r="V44" s="57">
        <f ca="1">IF(CELL("type",'Data Entry'!$E44) = "v",((E44+H44+K44+N44-Q44*10*'Data Entry'!$E44+T44)-(D44+G44+J44+M44+S44)),"")</f>
        <v>0</v>
      </c>
    </row>
    <row r="45" spans="1:22" ht="15.75">
      <c r="A45" s="1">
        <v>42</v>
      </c>
      <c r="B45" s="23" t="str">
        <f ca="1">IF(CELL("type",'Data Entry'!$B37) = "v",'Data Entry'!$B37,"")</f>
        <v/>
      </c>
      <c r="C45" s="2" t="str">
        <f ca="1">IF(CELL("type",'Data Entry'!$C37)="v",'Data Entry'!$C37,"")</f>
        <v/>
      </c>
      <c r="D45" s="57">
        <f>'BA Form 2 Event Data'!Y48</f>
        <v>0</v>
      </c>
      <c r="E45" s="57">
        <f>'BA Form 2 Event Data'!CN48</f>
        <v>0</v>
      </c>
      <c r="G45" s="57">
        <f>'BA Form 2 Event Data'!Z48</f>
        <v>0</v>
      </c>
      <c r="H45" s="57">
        <f>'BA Form 2 Event Data'!CO48</f>
        <v>0</v>
      </c>
      <c r="J45" s="57">
        <f>'BA Form 2 Event Data'!AA48</f>
        <v>0</v>
      </c>
      <c r="K45" s="57">
        <f>'BA Form 2 Event Data'!CP48</f>
        <v>0</v>
      </c>
      <c r="M45" s="57">
        <f>'BA Form 2 Event Data'!AB48</f>
        <v>0</v>
      </c>
      <c r="N45" s="57">
        <f>'BA Form 2 Event Data'!CQ48</f>
        <v>0</v>
      </c>
      <c r="P45" s="57">
        <f>'BA Form 2 Event Data'!AC48</f>
        <v>0</v>
      </c>
      <c r="Q45" s="57">
        <f>'BA Form 2 Event Data'!CR48</f>
        <v>0</v>
      </c>
      <c r="S45" s="57">
        <f>'BA Form 2 Event Data'!AD48</f>
        <v>0</v>
      </c>
      <c r="T45" s="57">
        <f>'BA Form 2 Event Data'!CS48</f>
        <v>0</v>
      </c>
      <c r="U45" s="45"/>
      <c r="V45" s="57">
        <f ca="1">IF(CELL("type",'Data Entry'!$E45) = "v",((E45+H45+K45+N45-Q45*10*'Data Entry'!$E45+T45)-(D45+G45+J45+M45+S45)),"")</f>
        <v>0</v>
      </c>
    </row>
    <row r="46" spans="1:22" ht="90" customHeight="1">
      <c r="B46" s="200" t="s">
        <v>187</v>
      </c>
      <c r="C46" s="200"/>
      <c r="D46" s="199" t="s">
        <v>66</v>
      </c>
      <c r="E46" s="199"/>
      <c r="F46" s="56"/>
      <c r="G46" s="199" t="s">
        <v>73</v>
      </c>
      <c r="H46" s="199"/>
      <c r="I46" s="56"/>
      <c r="J46" s="199" t="s">
        <v>67</v>
      </c>
      <c r="K46" s="199"/>
      <c r="L46" s="56"/>
      <c r="M46" s="199" t="s">
        <v>68</v>
      </c>
      <c r="N46" s="199"/>
      <c r="O46" s="56"/>
      <c r="P46" s="112" t="s">
        <v>185</v>
      </c>
      <c r="Q46" s="113"/>
      <c r="R46" s="56"/>
      <c r="S46" s="199" t="s">
        <v>186</v>
      </c>
      <c r="T46" s="199"/>
    </row>
    <row r="47" spans="1:22" ht="18">
      <c r="B47" s="69" t="s">
        <v>71</v>
      </c>
    </row>
    <row r="48" spans="1:22" ht="82.5" customHeight="1">
      <c r="B48" s="72" t="s">
        <v>109</v>
      </c>
      <c r="C48" s="198" t="s">
        <v>188</v>
      </c>
      <c r="D48" s="198"/>
      <c r="E48" s="198"/>
      <c r="F48" s="198"/>
      <c r="G48" s="198"/>
      <c r="H48" s="198"/>
      <c r="I48" s="198"/>
      <c r="J48" s="198"/>
      <c r="K48" s="198"/>
      <c r="L48" s="198"/>
      <c r="M48" s="198"/>
      <c r="N48" s="198"/>
      <c r="O48" s="198"/>
      <c r="P48" s="198"/>
      <c r="Q48" s="198"/>
      <c r="R48" s="198"/>
      <c r="S48" s="198"/>
      <c r="T48" s="198"/>
    </row>
    <row r="49" spans="2:20" ht="12.75" customHeight="1">
      <c r="B49" s="72" t="s">
        <v>110</v>
      </c>
      <c r="C49" s="195" t="s">
        <v>114</v>
      </c>
      <c r="D49" s="195"/>
      <c r="E49" s="195"/>
      <c r="F49" s="195"/>
      <c r="G49" s="195"/>
      <c r="H49" s="195"/>
      <c r="I49" s="195"/>
      <c r="J49" s="195"/>
      <c r="K49" s="195"/>
      <c r="L49" s="195"/>
      <c r="M49" s="195"/>
      <c r="N49" s="195"/>
      <c r="O49" s="195"/>
      <c r="P49" s="195"/>
      <c r="Q49" s="195"/>
      <c r="R49" s="195"/>
      <c r="S49" s="195"/>
      <c r="T49" s="195"/>
    </row>
    <row r="50" spans="2:20" ht="12.75" customHeight="1">
      <c r="B50" s="72" t="s">
        <v>111</v>
      </c>
      <c r="C50" s="195" t="s">
        <v>112</v>
      </c>
      <c r="D50" s="195"/>
      <c r="E50" s="195"/>
      <c r="F50" s="195"/>
      <c r="G50" s="195"/>
      <c r="H50" s="195"/>
      <c r="I50" s="195"/>
      <c r="J50" s="195"/>
      <c r="K50" s="195"/>
      <c r="L50" s="195"/>
      <c r="M50" s="195"/>
      <c r="N50" s="195"/>
      <c r="O50" s="195"/>
      <c r="P50" s="195"/>
      <c r="Q50" s="195"/>
      <c r="R50" s="195"/>
      <c r="S50" s="195"/>
      <c r="T50" s="195"/>
    </row>
    <row r="51" spans="2:20" ht="12.75" customHeight="1">
      <c r="B51" s="72" t="s">
        <v>113</v>
      </c>
      <c r="C51" s="195" t="s">
        <v>117</v>
      </c>
      <c r="D51" s="195"/>
      <c r="E51" s="195"/>
      <c r="F51" s="195"/>
      <c r="G51" s="195"/>
      <c r="H51" s="195"/>
      <c r="I51" s="195"/>
      <c r="J51" s="195"/>
      <c r="K51" s="195"/>
      <c r="L51" s="195"/>
      <c r="M51" s="195"/>
      <c r="N51" s="195"/>
      <c r="O51" s="195"/>
      <c r="P51" s="195"/>
      <c r="Q51" s="195"/>
      <c r="R51" s="195"/>
      <c r="S51" s="195"/>
      <c r="T51" s="195"/>
    </row>
    <row r="52" spans="2:20" ht="12.75" customHeight="1">
      <c r="B52" s="72" t="s">
        <v>115</v>
      </c>
      <c r="C52" s="195" t="s">
        <v>116</v>
      </c>
      <c r="D52" s="195"/>
      <c r="E52" s="195"/>
      <c r="F52" s="195"/>
      <c r="G52" s="195"/>
      <c r="H52" s="195"/>
      <c r="I52" s="195"/>
      <c r="J52" s="195"/>
      <c r="K52" s="195"/>
      <c r="L52" s="195"/>
      <c r="M52" s="195"/>
      <c r="N52" s="195"/>
      <c r="O52" s="195"/>
      <c r="P52" s="195"/>
      <c r="Q52" s="195"/>
      <c r="R52" s="195"/>
      <c r="S52" s="195"/>
      <c r="T52" s="195"/>
    </row>
    <row r="53" spans="2:20" ht="12.75" customHeight="1">
      <c r="B53" s="72" t="s">
        <v>118</v>
      </c>
      <c r="C53" s="195" t="s">
        <v>183</v>
      </c>
      <c r="D53" s="195"/>
      <c r="E53" s="195"/>
      <c r="F53" s="195"/>
      <c r="G53" s="195"/>
      <c r="H53" s="195"/>
      <c r="I53" s="195"/>
      <c r="J53" s="195"/>
      <c r="K53" s="195"/>
      <c r="L53" s="195"/>
      <c r="M53" s="195"/>
      <c r="N53" s="195"/>
      <c r="O53" s="195"/>
      <c r="P53" s="195"/>
      <c r="Q53" s="195"/>
      <c r="R53" s="195"/>
      <c r="S53" s="195"/>
      <c r="T53" s="195"/>
    </row>
    <row r="54" spans="2:20" ht="12.75" customHeight="1">
      <c r="B54" s="72" t="s">
        <v>119</v>
      </c>
      <c r="C54" s="195" t="s">
        <v>184</v>
      </c>
      <c r="D54" s="195"/>
      <c r="E54" s="195"/>
      <c r="F54" s="195"/>
      <c r="G54" s="195"/>
      <c r="H54" s="195"/>
      <c r="I54" s="195"/>
      <c r="J54" s="195"/>
      <c r="K54" s="195"/>
      <c r="L54" s="195"/>
      <c r="M54" s="195"/>
      <c r="N54" s="195"/>
      <c r="O54" s="195"/>
      <c r="P54" s="195"/>
      <c r="Q54" s="195"/>
      <c r="R54" s="195"/>
      <c r="S54" s="195"/>
      <c r="T54" s="195"/>
    </row>
    <row r="55" spans="2:20">
      <c r="B55" s="72"/>
      <c r="C55" s="195"/>
      <c r="D55" s="195"/>
      <c r="E55" s="195"/>
      <c r="F55" s="195"/>
      <c r="G55" s="195"/>
      <c r="H55" s="195"/>
      <c r="I55" s="195"/>
      <c r="J55" s="195"/>
      <c r="K55" s="195"/>
      <c r="L55" s="195"/>
      <c r="M55" s="195"/>
      <c r="N55" s="195"/>
      <c r="O55" s="195"/>
      <c r="P55" s="195"/>
      <c r="Q55" s="195"/>
      <c r="R55" s="195"/>
      <c r="S55" s="195"/>
      <c r="T55" s="195"/>
    </row>
    <row r="56" spans="2:20">
      <c r="B56" s="72"/>
      <c r="C56" s="195"/>
      <c r="D56" s="195"/>
      <c r="E56" s="195"/>
      <c r="F56" s="195"/>
      <c r="G56" s="195"/>
      <c r="H56" s="195"/>
      <c r="I56" s="195"/>
      <c r="J56" s="195"/>
      <c r="K56" s="195"/>
      <c r="L56" s="195"/>
      <c r="M56" s="195"/>
      <c r="N56" s="195"/>
      <c r="O56" s="195"/>
      <c r="P56" s="195"/>
      <c r="Q56" s="195"/>
      <c r="R56" s="195"/>
      <c r="S56" s="195"/>
      <c r="T56" s="195"/>
    </row>
    <row r="57" spans="2:20">
      <c r="B57" s="72"/>
      <c r="C57" s="195"/>
      <c r="D57" s="195"/>
      <c r="E57" s="195"/>
      <c r="F57" s="195"/>
      <c r="G57" s="195"/>
      <c r="H57" s="195"/>
      <c r="I57" s="195"/>
      <c r="J57" s="195"/>
      <c r="K57" s="195"/>
      <c r="L57" s="195"/>
      <c r="M57" s="195"/>
      <c r="N57" s="195"/>
      <c r="O57" s="195"/>
      <c r="P57" s="195"/>
      <c r="Q57" s="195"/>
      <c r="R57" s="195"/>
      <c r="S57" s="195"/>
      <c r="T57" s="195"/>
    </row>
    <row r="58" spans="2:20">
      <c r="B58" s="72"/>
      <c r="C58" s="195"/>
      <c r="D58" s="195"/>
      <c r="E58" s="195"/>
      <c r="F58" s="195"/>
      <c r="G58" s="195"/>
      <c r="H58" s="195"/>
      <c r="I58" s="195"/>
      <c r="J58" s="195"/>
      <c r="K58" s="195"/>
      <c r="L58" s="195"/>
      <c r="M58" s="195"/>
      <c r="N58" s="195"/>
      <c r="O58" s="195"/>
      <c r="P58" s="195"/>
      <c r="Q58" s="195"/>
      <c r="R58" s="195"/>
      <c r="S58" s="195"/>
      <c r="T58" s="195"/>
    </row>
    <row r="59" spans="2:20">
      <c r="B59" s="72"/>
      <c r="C59" s="195"/>
      <c r="D59" s="195"/>
      <c r="E59" s="195"/>
      <c r="F59" s="195"/>
      <c r="G59" s="195"/>
      <c r="H59" s="195"/>
      <c r="I59" s="195"/>
      <c r="J59" s="195"/>
      <c r="K59" s="195"/>
      <c r="L59" s="195"/>
      <c r="M59" s="195"/>
      <c r="N59" s="195"/>
      <c r="O59" s="195"/>
      <c r="P59" s="195"/>
      <c r="Q59" s="195"/>
      <c r="R59" s="195"/>
      <c r="S59" s="195"/>
      <c r="T59" s="195"/>
    </row>
    <row r="60" spans="2:20">
      <c r="B60" s="72"/>
      <c r="C60" s="195"/>
      <c r="D60" s="195"/>
      <c r="E60" s="195"/>
      <c r="F60" s="195"/>
      <c r="G60" s="195"/>
      <c r="H60" s="195"/>
      <c r="I60" s="195"/>
      <c r="J60" s="195"/>
      <c r="K60" s="195"/>
      <c r="L60" s="195"/>
      <c r="M60" s="195"/>
      <c r="N60" s="195"/>
      <c r="O60" s="195"/>
      <c r="P60" s="195"/>
      <c r="Q60" s="195"/>
      <c r="R60" s="195"/>
      <c r="S60" s="195"/>
      <c r="T60" s="195"/>
    </row>
    <row r="61" spans="2:20">
      <c r="B61" s="72"/>
      <c r="C61" s="195"/>
      <c r="D61" s="195"/>
      <c r="E61" s="195"/>
      <c r="F61" s="195"/>
      <c r="G61" s="195"/>
      <c r="H61" s="195"/>
      <c r="I61" s="195"/>
      <c r="J61" s="195"/>
      <c r="K61" s="195"/>
      <c r="L61" s="195"/>
      <c r="M61" s="195"/>
      <c r="N61" s="195"/>
      <c r="O61" s="195"/>
      <c r="P61" s="195"/>
      <c r="Q61" s="195"/>
      <c r="R61" s="195"/>
      <c r="S61" s="195"/>
      <c r="T61" s="195"/>
    </row>
  </sheetData>
  <mergeCells count="32">
    <mergeCell ref="C48:T48"/>
    <mergeCell ref="C49:T49"/>
    <mergeCell ref="D1:E1"/>
    <mergeCell ref="G1:H1"/>
    <mergeCell ref="J1:K1"/>
    <mergeCell ref="M1:N1"/>
    <mergeCell ref="S1:T1"/>
    <mergeCell ref="U2:U3"/>
    <mergeCell ref="V2:V3"/>
    <mergeCell ref="B46:C46"/>
    <mergeCell ref="D46:E46"/>
    <mergeCell ref="G46:H46"/>
    <mergeCell ref="J46:K46"/>
    <mergeCell ref="M46:N46"/>
    <mergeCell ref="S46:T46"/>
    <mergeCell ref="F2:F3"/>
    <mergeCell ref="I2:I3"/>
    <mergeCell ref="L2:L3"/>
    <mergeCell ref="O2:O3"/>
    <mergeCell ref="R2:R3"/>
    <mergeCell ref="C50:T50"/>
    <mergeCell ref="C51:T51"/>
    <mergeCell ref="C52:T52"/>
    <mergeCell ref="C60:T60"/>
    <mergeCell ref="C61:T61"/>
    <mergeCell ref="C54:T54"/>
    <mergeCell ref="C55:T55"/>
    <mergeCell ref="C56:T56"/>
    <mergeCell ref="C57:T57"/>
    <mergeCell ref="C58:T58"/>
    <mergeCell ref="C59:T59"/>
    <mergeCell ref="C53:T53"/>
  </mergeCells>
  <dataValidations count="4">
    <dataValidation type="whole" allowBlank="1" showInputMessage="1" showErrorMessage="1" sqref="J4:J45">
      <formula1>-5000</formula1>
      <formula2>5000</formula2>
    </dataValidation>
    <dataValidation type="whole" allowBlank="1" showInputMessage="1" showErrorMessage="1" sqref="T4:T45">
      <formula1>-500</formula1>
      <formula2>1000</formula2>
    </dataValidation>
    <dataValidation type="whole" allowBlank="1" showInputMessage="1" showErrorMessage="1" sqref="S4:S45">
      <formula1>0</formula1>
      <formula2>8000</formula2>
    </dataValidation>
    <dataValidation type="whole" allowBlank="1" showInputMessage="1" showErrorMessage="1" sqref="D4:E45">
      <formula1>-8000</formula1>
      <formula2>8000</formula2>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A51"/>
  <sheetViews>
    <sheetView zoomScale="79" zoomScaleNormal="79" workbookViewId="0">
      <selection activeCell="D56" sqref="D56"/>
    </sheetView>
  </sheetViews>
  <sheetFormatPr defaultRowHeight="12.75"/>
  <cols>
    <col min="2" max="2" width="41.28515625" customWidth="1"/>
    <col min="3" max="3" width="30.85546875" customWidth="1"/>
    <col min="11" max="11" width="13.5703125" bestFit="1" customWidth="1"/>
    <col min="13" max="13" width="11.42578125" customWidth="1"/>
    <col min="14" max="14" width="12" customWidth="1"/>
    <col min="15" max="15" width="11" customWidth="1"/>
    <col min="16" max="16" width="11.42578125" customWidth="1"/>
    <col min="17" max="17" width="12" customWidth="1"/>
    <col min="18" max="18" width="13" customWidth="1"/>
    <col min="19" max="19" width="12.28515625" customWidth="1"/>
    <col min="20" max="20" width="11.7109375" customWidth="1"/>
    <col min="21" max="21" width="10.42578125" customWidth="1"/>
    <col min="22" max="23" width="11.85546875" customWidth="1"/>
    <col min="24" max="24" width="11.7109375" customWidth="1"/>
    <col min="25" max="25" width="11.85546875" customWidth="1"/>
    <col min="26" max="26" width="11.42578125" customWidth="1"/>
    <col min="27" max="27" width="11" customWidth="1"/>
  </cols>
  <sheetData>
    <row r="1" spans="1:27" ht="27" thickTop="1" thickBot="1">
      <c r="B1" s="30" t="s">
        <v>0</v>
      </c>
      <c r="C1" s="30" t="str">
        <f>'Data Entry'!C1</f>
        <v>MyBA</v>
      </c>
      <c r="D1" s="30"/>
      <c r="E1" s="193" t="s">
        <v>40</v>
      </c>
      <c r="F1" s="194"/>
      <c r="G1" s="194"/>
      <c r="H1" s="194"/>
      <c r="I1" s="194"/>
      <c r="J1" s="194"/>
      <c r="K1" s="194"/>
      <c r="M1" s="165" t="s">
        <v>222</v>
      </c>
      <c r="N1" s="166"/>
      <c r="O1" s="173"/>
      <c r="P1" s="166" t="s">
        <v>223</v>
      </c>
      <c r="Q1" s="166"/>
      <c r="R1" s="173"/>
      <c r="S1" s="166" t="s">
        <v>224</v>
      </c>
      <c r="T1" s="166"/>
      <c r="U1" s="173"/>
      <c r="V1" s="166" t="s">
        <v>225</v>
      </c>
      <c r="W1" s="166"/>
      <c r="X1" s="173"/>
      <c r="Y1" s="166" t="s">
        <v>226</v>
      </c>
      <c r="Z1" s="166"/>
      <c r="AA1" s="167"/>
    </row>
    <row r="2" spans="1:27" ht="13.5" thickTop="1">
      <c r="A2" s="1" t="s">
        <v>180</v>
      </c>
      <c r="B2" s="15" t="s">
        <v>18</v>
      </c>
      <c r="C2" s="17"/>
      <c r="D2" s="6" t="s">
        <v>43</v>
      </c>
      <c r="E2" s="8" t="s">
        <v>45</v>
      </c>
      <c r="F2" s="4" t="s">
        <v>198</v>
      </c>
      <c r="G2" s="4" t="s">
        <v>199</v>
      </c>
      <c r="H2" s="4" t="s">
        <v>200</v>
      </c>
      <c r="I2" s="4" t="s">
        <v>201</v>
      </c>
      <c r="J2" s="4" t="s">
        <v>202</v>
      </c>
      <c r="K2" s="156" t="s">
        <v>46</v>
      </c>
      <c r="M2" s="170" t="s">
        <v>216</v>
      </c>
      <c r="N2" s="171" t="s">
        <v>216</v>
      </c>
      <c r="O2" s="174" t="s">
        <v>217</v>
      </c>
      <c r="P2" s="171" t="s">
        <v>216</v>
      </c>
      <c r="Q2" s="171" t="s">
        <v>216</v>
      </c>
      <c r="R2" s="174" t="s">
        <v>217</v>
      </c>
      <c r="S2" s="171" t="s">
        <v>216</v>
      </c>
      <c r="T2" s="171" t="s">
        <v>216</v>
      </c>
      <c r="U2" s="174" t="s">
        <v>217</v>
      </c>
      <c r="V2" s="171" t="s">
        <v>216</v>
      </c>
      <c r="W2" s="171" t="s">
        <v>216</v>
      </c>
      <c r="X2" s="174" t="s">
        <v>217</v>
      </c>
      <c r="Y2" s="171" t="s">
        <v>216</v>
      </c>
      <c r="Z2" s="171" t="s">
        <v>216</v>
      </c>
      <c r="AA2" s="172" t="s">
        <v>217</v>
      </c>
    </row>
    <row r="3" spans="1:27" ht="13.5" thickBot="1">
      <c r="A3" s="1" t="s">
        <v>181</v>
      </c>
      <c r="B3" s="52" t="s">
        <v>19</v>
      </c>
      <c r="C3" s="53" t="s">
        <v>9</v>
      </c>
      <c r="D3" s="39" t="s">
        <v>44</v>
      </c>
      <c r="E3" s="9" t="s">
        <v>9</v>
      </c>
      <c r="F3" s="7" t="s">
        <v>36</v>
      </c>
      <c r="G3" s="7" t="s">
        <v>36</v>
      </c>
      <c r="H3" s="154" t="s">
        <v>36</v>
      </c>
      <c r="I3" s="154" t="s">
        <v>36</v>
      </c>
      <c r="J3" s="154" t="s">
        <v>36</v>
      </c>
      <c r="K3" s="155" t="s">
        <v>47</v>
      </c>
      <c r="M3" s="168" t="s">
        <v>219</v>
      </c>
      <c r="N3" s="169" t="s">
        <v>220</v>
      </c>
      <c r="O3" s="175"/>
      <c r="P3" s="169" t="s">
        <v>219</v>
      </c>
      <c r="Q3" s="169" t="s">
        <v>220</v>
      </c>
      <c r="R3" s="175"/>
      <c r="S3" s="169" t="s">
        <v>219</v>
      </c>
      <c r="T3" s="169" t="s">
        <v>220</v>
      </c>
      <c r="U3" s="175"/>
      <c r="V3" s="169" t="s">
        <v>219</v>
      </c>
      <c r="W3" s="169" t="s">
        <v>220</v>
      </c>
      <c r="X3" s="175"/>
      <c r="Y3" s="169" t="s">
        <v>219</v>
      </c>
      <c r="Z3" s="169" t="s">
        <v>220</v>
      </c>
      <c r="AA3" s="104"/>
    </row>
    <row r="4" spans="1:27">
      <c r="A4" s="1">
        <v>1</v>
      </c>
      <c r="B4" s="51">
        <f>'Data Entry'!B4</f>
        <v>40515.727777777778</v>
      </c>
      <c r="C4" s="2">
        <f>'Data Entry'!C4</f>
        <v>-4.3999999999999997E-2</v>
      </c>
      <c r="D4" s="126">
        <f>'BA Form 2 Event Data'!E7</f>
        <v>0</v>
      </c>
      <c r="E4" s="127">
        <f>'BA Form 2 Event Data'!CL7-'BA Form 2 Event Data'!W7</f>
        <v>0</v>
      </c>
      <c r="F4" s="128" t="e">
        <f ca="1">'Data Entry1224'!J4</f>
        <v>#DIV/0!</v>
      </c>
      <c r="G4" s="58" t="e">
        <f ca="1">'Data Entry1830'!J4</f>
        <v>#DIV/0!</v>
      </c>
      <c r="H4" s="57" t="e">
        <f ca="1">'Data Entry2040'!J4</f>
        <v>#DIV/0!</v>
      </c>
      <c r="I4" s="57" t="e">
        <f ca="1">'Data Entry1852'!J4</f>
        <v>#DIV/0!</v>
      </c>
      <c r="J4" s="57" t="e">
        <f ca="1">'Data Entry2052'!J4</f>
        <v>#DIV/0!</v>
      </c>
      <c r="K4" s="1" t="str">
        <f>'Data Entry'!K4</f>
        <v>N</v>
      </c>
      <c r="M4" s="109">
        <f>'BA Form 2 Event Data'!AP7</f>
        <v>0</v>
      </c>
      <c r="N4" s="109">
        <f>'BA Form 2 Event Data'!AQ7</f>
        <v>0</v>
      </c>
      <c r="O4" s="109">
        <f>'BA Form 2 Event Data'!AR7</f>
        <v>0</v>
      </c>
      <c r="P4" s="109">
        <f>'BA Form 2 Event Data'!BD7</f>
        <v>0</v>
      </c>
      <c r="Q4" s="109">
        <f>'BA Form 2 Event Data'!BE7</f>
        <v>0</v>
      </c>
      <c r="R4" s="109">
        <f>'BA Form 2 Event Data'!BF7</f>
        <v>0</v>
      </c>
      <c r="S4" s="109">
        <f>'BA Form 2 Event Data'!BR7</f>
        <v>0</v>
      </c>
      <c r="T4" s="109">
        <f>'BA Form 2 Event Data'!BS7</f>
        <v>0</v>
      </c>
      <c r="U4" s="109">
        <f>'BA Form 2 Event Data'!BT7</f>
        <v>0</v>
      </c>
      <c r="V4" s="109">
        <f>'BA Form 2 Event Data'!CF7</f>
        <v>0</v>
      </c>
      <c r="W4" s="109">
        <f>'BA Form 2 Event Data'!CG7</f>
        <v>0</v>
      </c>
      <c r="X4" s="109">
        <f>'BA Form 2 Event Data'!CH7</f>
        <v>0</v>
      </c>
      <c r="Y4" s="109">
        <f>'BA Form 2 Event Data'!CT7</f>
        <v>0</v>
      </c>
      <c r="Z4" s="109">
        <f>'BA Form 2 Event Data'!CU7</f>
        <v>0</v>
      </c>
      <c r="AA4" s="109">
        <f>'BA Form 2 Event Data'!CV7</f>
        <v>0</v>
      </c>
    </row>
    <row r="5" spans="1:27">
      <c r="A5" s="1">
        <v>2</v>
      </c>
      <c r="B5" s="19">
        <f>'Data Entry'!B5</f>
        <v>40531.993055555555</v>
      </c>
      <c r="C5" s="2">
        <f>'Data Entry'!C5</f>
        <v>-3.6999999999999998E-2</v>
      </c>
      <c r="D5" s="129">
        <f>'BA Form 2 Event Data'!E8</f>
        <v>0</v>
      </c>
      <c r="E5" s="130">
        <f>'BA Form 2 Event Data'!CL8-'BA Form 2 Event Data'!W8</f>
        <v>0</v>
      </c>
      <c r="F5" s="131" t="e">
        <f ca="1">'Data Entry1224'!J5</f>
        <v>#DIV/0!</v>
      </c>
      <c r="G5" s="43" t="e">
        <f ca="1">'Data Entry1830'!J5</f>
        <v>#DIV/0!</v>
      </c>
      <c r="H5" s="57" t="e">
        <f ca="1">'Data Entry2040'!J5</f>
        <v>#DIV/0!</v>
      </c>
      <c r="I5" s="43" t="e">
        <f ca="1">'Data Entry1852'!J5</f>
        <v>#DIV/0!</v>
      </c>
      <c r="J5" s="43" t="e">
        <f ca="1">'Data Entry2052'!J5</f>
        <v>#DIV/0!</v>
      </c>
      <c r="K5" s="1" t="str">
        <f>'Data Entry'!K5</f>
        <v>N</v>
      </c>
      <c r="M5" s="109">
        <f>'BA Form 2 Event Data'!AP8</f>
        <v>0</v>
      </c>
      <c r="N5" s="109">
        <f>'BA Form 2 Event Data'!AQ8</f>
        <v>0</v>
      </c>
      <c r="O5" s="109">
        <f>'BA Form 2 Event Data'!AR8</f>
        <v>0</v>
      </c>
      <c r="P5" s="109">
        <f>'BA Form 2 Event Data'!BD8</f>
        <v>0</v>
      </c>
      <c r="Q5" s="109">
        <f>'BA Form 2 Event Data'!BE8</f>
        <v>0</v>
      </c>
      <c r="R5" s="109">
        <f>'BA Form 2 Event Data'!BF8</f>
        <v>0</v>
      </c>
      <c r="S5" s="109">
        <f>'BA Form 2 Event Data'!BR8</f>
        <v>0</v>
      </c>
      <c r="T5" s="109">
        <f>'BA Form 2 Event Data'!BS8</f>
        <v>0</v>
      </c>
      <c r="U5" s="109">
        <f>'BA Form 2 Event Data'!BT8</f>
        <v>0</v>
      </c>
      <c r="V5" s="109">
        <f>'BA Form 2 Event Data'!CF8</f>
        <v>0</v>
      </c>
      <c r="W5" s="109">
        <f>'BA Form 2 Event Data'!CG8</f>
        <v>0</v>
      </c>
      <c r="X5" s="109">
        <f>'BA Form 2 Event Data'!CH8</f>
        <v>0</v>
      </c>
      <c r="Y5" s="109">
        <f>'BA Form 2 Event Data'!CT8</f>
        <v>0</v>
      </c>
      <c r="Z5" s="109">
        <f>'BA Form 2 Event Data'!CU8</f>
        <v>0</v>
      </c>
      <c r="AA5" s="109">
        <f>'BA Form 2 Event Data'!CV8</f>
        <v>0</v>
      </c>
    </row>
    <row r="6" spans="1:27">
      <c r="A6" s="1">
        <v>3</v>
      </c>
      <c r="B6" s="20">
        <f>'Data Entry'!B6</f>
        <v>40564.316666666666</v>
      </c>
      <c r="C6" s="25">
        <f>'Data Entry'!C6</f>
        <v>-4.2999999999999997E-2</v>
      </c>
      <c r="D6" s="129">
        <f>'BA Form 2 Event Data'!E9</f>
        <v>0</v>
      </c>
      <c r="E6" s="130">
        <f>'BA Form 2 Event Data'!CL9-'BA Form 2 Event Data'!W9</f>
        <v>0</v>
      </c>
      <c r="F6" s="131" t="e">
        <f ca="1">'Data Entry1224'!J6</f>
        <v>#DIV/0!</v>
      </c>
      <c r="G6" s="43" t="e">
        <f ca="1">'Data Entry1830'!J6</f>
        <v>#DIV/0!</v>
      </c>
      <c r="H6" s="57" t="e">
        <f ca="1">'Data Entry2040'!J6</f>
        <v>#DIV/0!</v>
      </c>
      <c r="I6" s="43" t="e">
        <f ca="1">'Data Entry1852'!J6</f>
        <v>#DIV/0!</v>
      </c>
      <c r="J6" s="43" t="e">
        <f ca="1">'Data Entry2052'!J6</f>
        <v>#DIV/0!</v>
      </c>
      <c r="K6" s="1" t="str">
        <f>'Data Entry'!K6</f>
        <v>N</v>
      </c>
      <c r="M6" s="109">
        <f>'BA Form 2 Event Data'!AP9</f>
        <v>0</v>
      </c>
      <c r="N6" s="109">
        <f>'BA Form 2 Event Data'!AQ9</f>
        <v>0</v>
      </c>
      <c r="O6" s="109">
        <f>'BA Form 2 Event Data'!AR9</f>
        <v>0</v>
      </c>
      <c r="P6" s="109">
        <f>'BA Form 2 Event Data'!BD9</f>
        <v>0</v>
      </c>
      <c r="Q6" s="109">
        <f>'BA Form 2 Event Data'!BE9</f>
        <v>0</v>
      </c>
      <c r="R6" s="109">
        <f>'BA Form 2 Event Data'!BF9</f>
        <v>0</v>
      </c>
      <c r="S6" s="109">
        <f>'BA Form 2 Event Data'!BR9</f>
        <v>0</v>
      </c>
      <c r="T6" s="109">
        <f>'BA Form 2 Event Data'!BS9</f>
        <v>0</v>
      </c>
      <c r="U6" s="109">
        <f>'BA Form 2 Event Data'!BT9</f>
        <v>0</v>
      </c>
      <c r="V6" s="109">
        <f>'BA Form 2 Event Data'!CF9</f>
        <v>0</v>
      </c>
      <c r="W6" s="109">
        <f>'BA Form 2 Event Data'!CG9</f>
        <v>0</v>
      </c>
      <c r="X6" s="109">
        <f>'BA Form 2 Event Data'!CH9</f>
        <v>0</v>
      </c>
      <c r="Y6" s="109">
        <f>'BA Form 2 Event Data'!CT9</f>
        <v>0</v>
      </c>
      <c r="Z6" s="109">
        <f>'BA Form 2 Event Data'!CU9</f>
        <v>0</v>
      </c>
      <c r="AA6" s="109">
        <f>'BA Form 2 Event Data'!CV9</f>
        <v>0</v>
      </c>
    </row>
    <row r="7" spans="1:27">
      <c r="A7" s="1">
        <v>4</v>
      </c>
      <c r="B7" s="20">
        <f>'Data Entry'!B7</f>
        <v>40590.45416666667</v>
      </c>
      <c r="C7" s="25">
        <f>'Data Entry'!C7</f>
        <v>-4.2000000000000003E-2</v>
      </c>
      <c r="D7" s="129">
        <f>'BA Form 2 Event Data'!E10</f>
        <v>0</v>
      </c>
      <c r="E7" s="130">
        <f>'BA Form 2 Event Data'!CL10-'BA Form 2 Event Data'!W10</f>
        <v>0</v>
      </c>
      <c r="F7" s="131" t="e">
        <f ca="1">'Data Entry1224'!J7</f>
        <v>#DIV/0!</v>
      </c>
      <c r="G7" s="43" t="e">
        <f ca="1">'Data Entry1830'!J7</f>
        <v>#DIV/0!</v>
      </c>
      <c r="H7" s="57" t="e">
        <f ca="1">'Data Entry2040'!J7</f>
        <v>#DIV/0!</v>
      </c>
      <c r="I7" s="43" t="e">
        <f ca="1">'Data Entry1852'!J7</f>
        <v>#DIV/0!</v>
      </c>
      <c r="J7" s="43" t="e">
        <f ca="1">'Data Entry2052'!J7</f>
        <v>#DIV/0!</v>
      </c>
      <c r="K7" s="1" t="str">
        <f>'Data Entry'!K7</f>
        <v>N</v>
      </c>
      <c r="M7" s="109">
        <f>'BA Form 2 Event Data'!AP10</f>
        <v>0</v>
      </c>
      <c r="N7" s="109">
        <f>'BA Form 2 Event Data'!AQ10</f>
        <v>0</v>
      </c>
      <c r="O7" s="109">
        <f>'BA Form 2 Event Data'!AR10</f>
        <v>0</v>
      </c>
      <c r="P7" s="109">
        <f>'BA Form 2 Event Data'!BD10</f>
        <v>0</v>
      </c>
      <c r="Q7" s="109">
        <f>'BA Form 2 Event Data'!BE10</f>
        <v>0</v>
      </c>
      <c r="R7" s="109">
        <f>'BA Form 2 Event Data'!BF10</f>
        <v>0</v>
      </c>
      <c r="S7" s="109">
        <f>'BA Form 2 Event Data'!BR10</f>
        <v>0</v>
      </c>
      <c r="T7" s="109">
        <f>'BA Form 2 Event Data'!BS10</f>
        <v>0</v>
      </c>
      <c r="U7" s="109">
        <f>'BA Form 2 Event Data'!BT10</f>
        <v>0</v>
      </c>
      <c r="V7" s="109">
        <f>'BA Form 2 Event Data'!CF10</f>
        <v>0</v>
      </c>
      <c r="W7" s="109">
        <f>'BA Form 2 Event Data'!CG10</f>
        <v>0</v>
      </c>
      <c r="X7" s="109">
        <f>'BA Form 2 Event Data'!CH10</f>
        <v>0</v>
      </c>
      <c r="Y7" s="109">
        <f>'BA Form 2 Event Data'!CT10</f>
        <v>0</v>
      </c>
      <c r="Z7" s="109">
        <f>'BA Form 2 Event Data'!CU10</f>
        <v>0</v>
      </c>
      <c r="AA7" s="109">
        <f>'BA Form 2 Event Data'!CV10</f>
        <v>0</v>
      </c>
    </row>
    <row r="8" spans="1:27">
      <c r="A8" s="1">
        <v>5</v>
      </c>
      <c r="B8" s="19">
        <f>'Data Entry'!B8</f>
        <v>40653.268750000003</v>
      </c>
      <c r="C8" s="2">
        <f>'Data Entry'!C8</f>
        <v>-6.5000000000000002E-2</v>
      </c>
      <c r="D8" s="129">
        <f>'BA Form 2 Event Data'!E11</f>
        <v>0</v>
      </c>
      <c r="E8" s="130">
        <f>'BA Form 2 Event Data'!CL11-'BA Form 2 Event Data'!W11</f>
        <v>0</v>
      </c>
      <c r="F8" s="131" t="e">
        <f ca="1">'Data Entry1224'!J8</f>
        <v>#DIV/0!</v>
      </c>
      <c r="G8" s="43" t="e">
        <f ca="1">'Data Entry1830'!J8</f>
        <v>#DIV/0!</v>
      </c>
      <c r="H8" s="57" t="e">
        <f ca="1">'Data Entry2040'!J8</f>
        <v>#DIV/0!</v>
      </c>
      <c r="I8" s="43" t="e">
        <f ca="1">'Data Entry1852'!J8</f>
        <v>#DIV/0!</v>
      </c>
      <c r="J8" s="43" t="e">
        <f ca="1">'Data Entry2052'!J8</f>
        <v>#DIV/0!</v>
      </c>
      <c r="K8" s="1" t="str">
        <f>'Data Entry'!K8</f>
        <v>N</v>
      </c>
      <c r="M8" s="109">
        <f>'BA Form 2 Event Data'!AP11</f>
        <v>0</v>
      </c>
      <c r="N8" s="109">
        <f>'BA Form 2 Event Data'!AQ11</f>
        <v>0</v>
      </c>
      <c r="O8" s="109">
        <f>'BA Form 2 Event Data'!AR11</f>
        <v>0</v>
      </c>
      <c r="P8" s="109">
        <f>'BA Form 2 Event Data'!BD11</f>
        <v>0</v>
      </c>
      <c r="Q8" s="109">
        <f>'BA Form 2 Event Data'!BE11</f>
        <v>0</v>
      </c>
      <c r="R8" s="109">
        <f>'BA Form 2 Event Data'!BF11</f>
        <v>0</v>
      </c>
      <c r="S8" s="109">
        <f>'BA Form 2 Event Data'!BR11</f>
        <v>0</v>
      </c>
      <c r="T8" s="109">
        <f>'BA Form 2 Event Data'!BS11</f>
        <v>0</v>
      </c>
      <c r="U8" s="109">
        <f>'BA Form 2 Event Data'!BT11</f>
        <v>0</v>
      </c>
      <c r="V8" s="109">
        <f>'BA Form 2 Event Data'!CF11</f>
        <v>0</v>
      </c>
      <c r="W8" s="109">
        <f>'BA Form 2 Event Data'!CG11</f>
        <v>0</v>
      </c>
      <c r="X8" s="109">
        <f>'BA Form 2 Event Data'!CH11</f>
        <v>0</v>
      </c>
      <c r="Y8" s="109">
        <f>'BA Form 2 Event Data'!CT11</f>
        <v>0</v>
      </c>
      <c r="Z8" s="109">
        <f>'BA Form 2 Event Data'!CU11</f>
        <v>0</v>
      </c>
      <c r="AA8" s="109">
        <f>'BA Form 2 Event Data'!CV11</f>
        <v>0</v>
      </c>
    </row>
    <row r="9" spans="1:27">
      <c r="A9" s="1">
        <v>6</v>
      </c>
      <c r="B9" s="19">
        <f>'Data Entry'!B9</f>
        <v>40653.69027777778</v>
      </c>
      <c r="C9" s="2">
        <f>'Data Entry'!C9</f>
        <v>-4.5999999999999999E-2</v>
      </c>
      <c r="D9" s="129">
        <f>'BA Form 2 Event Data'!E12</f>
        <v>0</v>
      </c>
      <c r="E9" s="130">
        <f>'BA Form 2 Event Data'!CL12-'BA Form 2 Event Data'!W12</f>
        <v>0</v>
      </c>
      <c r="F9" s="131" t="e">
        <f ca="1">'Data Entry1224'!J9</f>
        <v>#DIV/0!</v>
      </c>
      <c r="G9" s="43" t="e">
        <f ca="1">'Data Entry1830'!J9</f>
        <v>#DIV/0!</v>
      </c>
      <c r="H9" s="57" t="e">
        <f ca="1">'Data Entry2040'!J9</f>
        <v>#DIV/0!</v>
      </c>
      <c r="I9" s="43" t="e">
        <f ca="1">'Data Entry1852'!J9</f>
        <v>#DIV/0!</v>
      </c>
      <c r="J9" s="43" t="e">
        <f ca="1">'Data Entry2052'!J9</f>
        <v>#DIV/0!</v>
      </c>
      <c r="K9" s="1" t="str">
        <f>'Data Entry'!K9</f>
        <v>N</v>
      </c>
      <c r="M9" s="109">
        <f>'BA Form 2 Event Data'!AP12</f>
        <v>0</v>
      </c>
      <c r="N9" s="109">
        <f>'BA Form 2 Event Data'!AQ12</f>
        <v>0</v>
      </c>
      <c r="O9" s="109">
        <f>'BA Form 2 Event Data'!AR12</f>
        <v>0</v>
      </c>
      <c r="P9" s="109">
        <f>'BA Form 2 Event Data'!BD12</f>
        <v>0</v>
      </c>
      <c r="Q9" s="109">
        <f>'BA Form 2 Event Data'!BE12</f>
        <v>0</v>
      </c>
      <c r="R9" s="109">
        <f>'BA Form 2 Event Data'!BF12</f>
        <v>0</v>
      </c>
      <c r="S9" s="109">
        <f>'BA Form 2 Event Data'!BR12</f>
        <v>0</v>
      </c>
      <c r="T9" s="109">
        <f>'BA Form 2 Event Data'!BS12</f>
        <v>0</v>
      </c>
      <c r="U9" s="109">
        <f>'BA Form 2 Event Data'!BT12</f>
        <v>0</v>
      </c>
      <c r="V9" s="109">
        <f>'BA Form 2 Event Data'!CF12</f>
        <v>0</v>
      </c>
      <c r="W9" s="109">
        <f>'BA Form 2 Event Data'!CG12</f>
        <v>0</v>
      </c>
      <c r="X9" s="109">
        <f>'BA Form 2 Event Data'!CH12</f>
        <v>0</v>
      </c>
      <c r="Y9" s="109">
        <f>'BA Form 2 Event Data'!CT12</f>
        <v>0</v>
      </c>
      <c r="Z9" s="109">
        <f>'BA Form 2 Event Data'!CU12</f>
        <v>0</v>
      </c>
      <c r="AA9" s="109">
        <f>'BA Form 2 Event Data'!CV12</f>
        <v>0</v>
      </c>
    </row>
    <row r="10" spans="1:27">
      <c r="A10" s="1">
        <v>7</v>
      </c>
      <c r="B10" s="20">
        <f>'Data Entry'!B10</f>
        <v>40655.453472222223</v>
      </c>
      <c r="C10" s="25">
        <f>'Data Entry'!C10</f>
        <v>-0.05</v>
      </c>
      <c r="D10" s="129">
        <f>'BA Form 2 Event Data'!E13</f>
        <v>0</v>
      </c>
      <c r="E10" s="130">
        <f>'BA Form 2 Event Data'!CL13-'BA Form 2 Event Data'!W13</f>
        <v>0</v>
      </c>
      <c r="F10" s="131" t="e">
        <f ca="1">'Data Entry1224'!J10</f>
        <v>#DIV/0!</v>
      </c>
      <c r="G10" s="43" t="e">
        <f ca="1">'Data Entry1830'!J10</f>
        <v>#DIV/0!</v>
      </c>
      <c r="H10" s="57" t="e">
        <f ca="1">'Data Entry2040'!J10</f>
        <v>#DIV/0!</v>
      </c>
      <c r="I10" s="43" t="e">
        <f ca="1">'Data Entry1852'!J10</f>
        <v>#DIV/0!</v>
      </c>
      <c r="J10" s="43" t="e">
        <f ca="1">'Data Entry2052'!J10</f>
        <v>#DIV/0!</v>
      </c>
      <c r="K10" s="1" t="str">
        <f>'Data Entry'!K10</f>
        <v>N</v>
      </c>
      <c r="M10" s="109">
        <f>'BA Form 2 Event Data'!AP13</f>
        <v>0</v>
      </c>
      <c r="N10" s="109">
        <f>'BA Form 2 Event Data'!AQ13</f>
        <v>0</v>
      </c>
      <c r="O10" s="109">
        <f>'BA Form 2 Event Data'!AR13</f>
        <v>0</v>
      </c>
      <c r="P10" s="109">
        <f>'BA Form 2 Event Data'!BD13</f>
        <v>0</v>
      </c>
      <c r="Q10" s="109">
        <f>'BA Form 2 Event Data'!BE13</f>
        <v>0</v>
      </c>
      <c r="R10" s="109">
        <f>'BA Form 2 Event Data'!BF13</f>
        <v>0</v>
      </c>
      <c r="S10" s="109">
        <f>'BA Form 2 Event Data'!BR13</f>
        <v>0</v>
      </c>
      <c r="T10" s="109">
        <f>'BA Form 2 Event Data'!BS13</f>
        <v>0</v>
      </c>
      <c r="U10" s="109">
        <f>'BA Form 2 Event Data'!BT13</f>
        <v>0</v>
      </c>
      <c r="V10" s="109">
        <f>'BA Form 2 Event Data'!CF13</f>
        <v>0</v>
      </c>
      <c r="W10" s="109">
        <f>'BA Form 2 Event Data'!CG13</f>
        <v>0</v>
      </c>
      <c r="X10" s="109">
        <f>'BA Form 2 Event Data'!CH13</f>
        <v>0</v>
      </c>
      <c r="Y10" s="109">
        <f>'BA Form 2 Event Data'!CT13</f>
        <v>0</v>
      </c>
      <c r="Z10" s="109">
        <f>'BA Form 2 Event Data'!CU13</f>
        <v>0</v>
      </c>
      <c r="AA10" s="109">
        <f>'BA Form 2 Event Data'!CV13</f>
        <v>0</v>
      </c>
    </row>
    <row r="11" spans="1:27">
      <c r="A11" s="1">
        <v>8</v>
      </c>
      <c r="B11" s="20">
        <f>'Data Entry'!B11</f>
        <v>40659.847222222219</v>
      </c>
      <c r="C11" s="25">
        <f>'Data Entry'!C11</f>
        <v>-5.8999999999999997E-2</v>
      </c>
      <c r="D11" s="129">
        <f>'BA Form 2 Event Data'!E14</f>
        <v>0</v>
      </c>
      <c r="E11" s="130">
        <f>'BA Form 2 Event Data'!CL14-'BA Form 2 Event Data'!W14</f>
        <v>0</v>
      </c>
      <c r="F11" s="131" t="e">
        <f ca="1">'Data Entry1224'!J11</f>
        <v>#DIV/0!</v>
      </c>
      <c r="G11" s="43" t="e">
        <f ca="1">'Data Entry1830'!J11</f>
        <v>#DIV/0!</v>
      </c>
      <c r="H11" s="57" t="e">
        <f ca="1">'Data Entry2040'!J11</f>
        <v>#DIV/0!</v>
      </c>
      <c r="I11" s="43" t="e">
        <f ca="1">'Data Entry1852'!J11</f>
        <v>#DIV/0!</v>
      </c>
      <c r="J11" s="43" t="e">
        <f ca="1">'Data Entry2052'!J11</f>
        <v>#DIV/0!</v>
      </c>
      <c r="K11" s="1" t="str">
        <f>'Data Entry'!K11</f>
        <v>N</v>
      </c>
      <c r="M11" s="109">
        <f>'BA Form 2 Event Data'!AP14</f>
        <v>0</v>
      </c>
      <c r="N11" s="109">
        <f>'BA Form 2 Event Data'!AQ14</f>
        <v>0</v>
      </c>
      <c r="O11" s="109">
        <f>'BA Form 2 Event Data'!AR14</f>
        <v>0</v>
      </c>
      <c r="P11" s="109">
        <f>'BA Form 2 Event Data'!BD14</f>
        <v>0</v>
      </c>
      <c r="Q11" s="109">
        <f>'BA Form 2 Event Data'!BE14</f>
        <v>0</v>
      </c>
      <c r="R11" s="109">
        <f>'BA Form 2 Event Data'!BF14</f>
        <v>0</v>
      </c>
      <c r="S11" s="109">
        <f>'BA Form 2 Event Data'!BR14</f>
        <v>0</v>
      </c>
      <c r="T11" s="109">
        <f>'BA Form 2 Event Data'!BS14</f>
        <v>0</v>
      </c>
      <c r="U11" s="109">
        <f>'BA Form 2 Event Data'!BT14</f>
        <v>0</v>
      </c>
      <c r="V11" s="109">
        <f>'BA Form 2 Event Data'!CF14</f>
        <v>0</v>
      </c>
      <c r="W11" s="109">
        <f>'BA Form 2 Event Data'!CG14</f>
        <v>0</v>
      </c>
      <c r="X11" s="109">
        <f>'BA Form 2 Event Data'!CH14</f>
        <v>0</v>
      </c>
      <c r="Y11" s="109">
        <f>'BA Form 2 Event Data'!CT14</f>
        <v>0</v>
      </c>
      <c r="Z11" s="109">
        <f>'BA Form 2 Event Data'!CU14</f>
        <v>0</v>
      </c>
      <c r="AA11" s="109">
        <f>'BA Form 2 Event Data'!CV14</f>
        <v>0</v>
      </c>
    </row>
    <row r="12" spans="1:27">
      <c r="A12" s="1">
        <v>9</v>
      </c>
      <c r="B12" s="19">
        <f>'Data Entry'!B12</f>
        <v>40660.691666666666</v>
      </c>
      <c r="C12" s="2">
        <f>'Data Entry'!C12</f>
        <v>-8.2000000000000003E-2</v>
      </c>
      <c r="D12" s="129">
        <f>'BA Form 2 Event Data'!E15</f>
        <v>0</v>
      </c>
      <c r="E12" s="130">
        <f>'BA Form 2 Event Data'!CL15-'BA Form 2 Event Data'!W15</f>
        <v>0</v>
      </c>
      <c r="F12" s="131" t="e">
        <f ca="1">'Data Entry1224'!J12</f>
        <v>#DIV/0!</v>
      </c>
      <c r="G12" s="43" t="e">
        <f ca="1">'Data Entry1830'!J12</f>
        <v>#DIV/0!</v>
      </c>
      <c r="H12" s="57" t="e">
        <f ca="1">'Data Entry2040'!J12</f>
        <v>#DIV/0!</v>
      </c>
      <c r="I12" s="43" t="e">
        <f ca="1">'Data Entry1852'!J12</f>
        <v>#DIV/0!</v>
      </c>
      <c r="J12" s="43" t="e">
        <f ca="1">'Data Entry2052'!J12</f>
        <v>#DIV/0!</v>
      </c>
      <c r="K12" s="1" t="str">
        <f>'Data Entry'!K12</f>
        <v>N</v>
      </c>
      <c r="M12" s="109">
        <f>'BA Form 2 Event Data'!AP15</f>
        <v>0</v>
      </c>
      <c r="N12" s="109">
        <f>'BA Form 2 Event Data'!AQ15</f>
        <v>0</v>
      </c>
      <c r="O12" s="109">
        <f>'BA Form 2 Event Data'!AR15</f>
        <v>0</v>
      </c>
      <c r="P12" s="109">
        <f>'BA Form 2 Event Data'!BD15</f>
        <v>0</v>
      </c>
      <c r="Q12" s="109">
        <f>'BA Form 2 Event Data'!BE15</f>
        <v>0</v>
      </c>
      <c r="R12" s="109">
        <f>'BA Form 2 Event Data'!BF15</f>
        <v>0</v>
      </c>
      <c r="S12" s="109">
        <f>'BA Form 2 Event Data'!BR15</f>
        <v>0</v>
      </c>
      <c r="T12" s="109">
        <f>'BA Form 2 Event Data'!BS15</f>
        <v>0</v>
      </c>
      <c r="U12" s="109">
        <f>'BA Form 2 Event Data'!BT15</f>
        <v>0</v>
      </c>
      <c r="V12" s="109">
        <f>'BA Form 2 Event Data'!CF15</f>
        <v>0</v>
      </c>
      <c r="W12" s="109">
        <f>'BA Form 2 Event Data'!CG15</f>
        <v>0</v>
      </c>
      <c r="X12" s="109">
        <f>'BA Form 2 Event Data'!CH15</f>
        <v>0</v>
      </c>
      <c r="Y12" s="109">
        <f>'BA Form 2 Event Data'!CT15</f>
        <v>0</v>
      </c>
      <c r="Z12" s="109">
        <f>'BA Form 2 Event Data'!CU15</f>
        <v>0</v>
      </c>
      <c r="AA12" s="109">
        <f>'BA Form 2 Event Data'!CV15</f>
        <v>0</v>
      </c>
    </row>
    <row r="13" spans="1:27">
      <c r="A13" s="1">
        <v>10</v>
      </c>
      <c r="B13" s="19">
        <f>'Data Entry'!B13</f>
        <v>40675.609583333331</v>
      </c>
      <c r="C13" s="2">
        <f>'Data Entry'!C13</f>
        <v>-5.0999999999999997E-2</v>
      </c>
      <c r="D13" s="129">
        <f>'BA Form 2 Event Data'!E16</f>
        <v>0</v>
      </c>
      <c r="E13" s="130">
        <f>'BA Form 2 Event Data'!CL16-'BA Form 2 Event Data'!W16</f>
        <v>0</v>
      </c>
      <c r="F13" s="131" t="e">
        <f ca="1">'Data Entry1224'!J13</f>
        <v>#DIV/0!</v>
      </c>
      <c r="G13" s="43" t="e">
        <f ca="1">'Data Entry1830'!J13</f>
        <v>#DIV/0!</v>
      </c>
      <c r="H13" s="57" t="e">
        <f ca="1">'Data Entry2040'!J13</f>
        <v>#DIV/0!</v>
      </c>
      <c r="I13" s="43" t="e">
        <f ca="1">'Data Entry1852'!J13</f>
        <v>#DIV/0!</v>
      </c>
      <c r="J13" s="43" t="e">
        <f ca="1">'Data Entry2052'!J13</f>
        <v>#DIV/0!</v>
      </c>
      <c r="K13" s="1" t="str">
        <f>'Data Entry'!K13</f>
        <v>N</v>
      </c>
      <c r="M13" s="109">
        <f>'BA Form 2 Event Data'!AP16</f>
        <v>0</v>
      </c>
      <c r="N13" s="109">
        <f>'BA Form 2 Event Data'!AQ16</f>
        <v>0</v>
      </c>
      <c r="O13" s="109">
        <f>'BA Form 2 Event Data'!AR16</f>
        <v>0</v>
      </c>
      <c r="P13" s="109">
        <f>'BA Form 2 Event Data'!BD16</f>
        <v>0</v>
      </c>
      <c r="Q13" s="109">
        <f>'BA Form 2 Event Data'!BE16</f>
        <v>0</v>
      </c>
      <c r="R13" s="109">
        <f>'BA Form 2 Event Data'!BF16</f>
        <v>0</v>
      </c>
      <c r="S13" s="109">
        <f>'BA Form 2 Event Data'!BR16</f>
        <v>0</v>
      </c>
      <c r="T13" s="109">
        <f>'BA Form 2 Event Data'!BS16</f>
        <v>0</v>
      </c>
      <c r="U13" s="109">
        <f>'BA Form 2 Event Data'!BT16</f>
        <v>0</v>
      </c>
      <c r="V13" s="109">
        <f>'BA Form 2 Event Data'!CF16</f>
        <v>0</v>
      </c>
      <c r="W13" s="109">
        <f>'BA Form 2 Event Data'!CG16</f>
        <v>0</v>
      </c>
      <c r="X13" s="109">
        <f>'BA Form 2 Event Data'!CH16</f>
        <v>0</v>
      </c>
      <c r="Y13" s="109">
        <f>'BA Form 2 Event Data'!CT16</f>
        <v>0</v>
      </c>
      <c r="Z13" s="109">
        <f>'BA Form 2 Event Data'!CU16</f>
        <v>0</v>
      </c>
      <c r="AA13" s="109">
        <f>'BA Form 2 Event Data'!CV16</f>
        <v>0</v>
      </c>
    </row>
    <row r="14" spans="1:27">
      <c r="A14" s="1">
        <v>11</v>
      </c>
      <c r="B14" s="21">
        <f>'Data Entry'!B14</f>
        <v>0</v>
      </c>
      <c r="C14" s="25">
        <f>'Data Entry'!C14</f>
        <v>0</v>
      </c>
      <c r="D14" s="129">
        <f>'BA Form 2 Event Data'!E17</f>
        <v>0</v>
      </c>
      <c r="E14" s="130">
        <f>'BA Form 2 Event Data'!CL17-'BA Form 2 Event Data'!W17</f>
        <v>0</v>
      </c>
      <c r="F14" s="131" t="str">
        <f ca="1">'Data Entry1224'!J14</f>
        <v/>
      </c>
      <c r="G14" s="43" t="str">
        <f ca="1">'Data Entry1830'!J14</f>
        <v/>
      </c>
      <c r="H14" s="57" t="str">
        <f ca="1">'Data Entry2040'!J14</f>
        <v/>
      </c>
      <c r="I14" s="43" t="str">
        <f ca="1">'Data Entry1852'!J14</f>
        <v/>
      </c>
      <c r="J14" s="43" t="str">
        <f ca="1">'Data Entry2052'!J14</f>
        <v/>
      </c>
      <c r="K14" s="1" t="str">
        <f>'Data Entry'!K14</f>
        <v>Y</v>
      </c>
      <c r="M14" s="109">
        <f>'BA Form 2 Event Data'!AP17</f>
        <v>0</v>
      </c>
      <c r="N14" s="109">
        <f>'BA Form 2 Event Data'!AQ17</f>
        <v>0</v>
      </c>
      <c r="O14" s="109">
        <f>'BA Form 2 Event Data'!AR17</f>
        <v>0</v>
      </c>
      <c r="P14" s="109">
        <f>'BA Form 2 Event Data'!BD17</f>
        <v>0</v>
      </c>
      <c r="Q14" s="109">
        <f>'BA Form 2 Event Data'!BE17</f>
        <v>0</v>
      </c>
      <c r="R14" s="109">
        <f>'BA Form 2 Event Data'!BF17</f>
        <v>0</v>
      </c>
      <c r="S14" s="109">
        <f>'BA Form 2 Event Data'!BR17</f>
        <v>0</v>
      </c>
      <c r="T14" s="109">
        <f>'BA Form 2 Event Data'!BS17</f>
        <v>0</v>
      </c>
      <c r="U14" s="109">
        <f>'BA Form 2 Event Data'!BT17</f>
        <v>0</v>
      </c>
      <c r="V14" s="109">
        <f>'BA Form 2 Event Data'!CF17</f>
        <v>0</v>
      </c>
      <c r="W14" s="109">
        <f>'BA Form 2 Event Data'!CG17</f>
        <v>0</v>
      </c>
      <c r="X14" s="109">
        <f>'BA Form 2 Event Data'!CH17</f>
        <v>0</v>
      </c>
      <c r="Y14" s="109">
        <f>'BA Form 2 Event Data'!CT17</f>
        <v>0</v>
      </c>
      <c r="Z14" s="109">
        <f>'BA Form 2 Event Data'!CU17</f>
        <v>0</v>
      </c>
      <c r="AA14" s="109">
        <f>'BA Form 2 Event Data'!CV17</f>
        <v>0</v>
      </c>
    </row>
    <row r="15" spans="1:27">
      <c r="A15" s="1">
        <v>12</v>
      </c>
      <c r="B15" s="21">
        <f>'Data Entry'!B15</f>
        <v>0</v>
      </c>
      <c r="C15" s="25">
        <f>'Data Entry'!C15</f>
        <v>0</v>
      </c>
      <c r="D15" s="129">
        <f>'BA Form 2 Event Data'!E18</f>
        <v>0</v>
      </c>
      <c r="E15" s="130">
        <f>'BA Form 2 Event Data'!CL18-'BA Form 2 Event Data'!W18</f>
        <v>0</v>
      </c>
      <c r="F15" s="131" t="str">
        <f ca="1">'Data Entry1224'!J15</f>
        <v/>
      </c>
      <c r="G15" s="43" t="str">
        <f ca="1">'Data Entry1830'!J15</f>
        <v/>
      </c>
      <c r="H15" s="57" t="str">
        <f ca="1">'Data Entry2040'!J15</f>
        <v/>
      </c>
      <c r="I15" s="43" t="str">
        <f ca="1">'Data Entry1852'!J15</f>
        <v/>
      </c>
      <c r="J15" s="43" t="str">
        <f ca="1">'Data Entry2052'!J15</f>
        <v/>
      </c>
      <c r="K15" s="1" t="str">
        <f>'Data Entry'!K15</f>
        <v>Y</v>
      </c>
      <c r="M15" s="109">
        <f>'BA Form 2 Event Data'!AP18</f>
        <v>0</v>
      </c>
      <c r="N15" s="109">
        <f>'BA Form 2 Event Data'!AQ18</f>
        <v>0</v>
      </c>
      <c r="O15" s="109">
        <f>'BA Form 2 Event Data'!AR18</f>
        <v>0</v>
      </c>
      <c r="P15" s="109">
        <f>'BA Form 2 Event Data'!BD18</f>
        <v>0</v>
      </c>
      <c r="Q15" s="109">
        <f>'BA Form 2 Event Data'!BE18</f>
        <v>0</v>
      </c>
      <c r="R15" s="109">
        <f>'BA Form 2 Event Data'!BF18</f>
        <v>0</v>
      </c>
      <c r="S15" s="109">
        <f>'BA Form 2 Event Data'!BR18</f>
        <v>0</v>
      </c>
      <c r="T15" s="109">
        <f>'BA Form 2 Event Data'!BS18</f>
        <v>0</v>
      </c>
      <c r="U15" s="109">
        <f>'BA Form 2 Event Data'!BT18</f>
        <v>0</v>
      </c>
      <c r="V15" s="109">
        <f>'BA Form 2 Event Data'!CF18</f>
        <v>0</v>
      </c>
      <c r="W15" s="109">
        <f>'BA Form 2 Event Data'!CG18</f>
        <v>0</v>
      </c>
      <c r="X15" s="109">
        <f>'BA Form 2 Event Data'!CH18</f>
        <v>0</v>
      </c>
      <c r="Y15" s="109">
        <f>'BA Form 2 Event Data'!CT18</f>
        <v>0</v>
      </c>
      <c r="Z15" s="109">
        <f>'BA Form 2 Event Data'!CU18</f>
        <v>0</v>
      </c>
      <c r="AA15" s="109">
        <f>'BA Form 2 Event Data'!CV18</f>
        <v>0</v>
      </c>
    </row>
    <row r="16" spans="1:27">
      <c r="A16" s="1">
        <v>13</v>
      </c>
      <c r="B16" s="22">
        <f>'Data Entry'!B16</f>
        <v>0</v>
      </c>
      <c r="C16" s="2">
        <f>'Data Entry'!C16</f>
        <v>0</v>
      </c>
      <c r="D16" s="129">
        <f>'BA Form 2 Event Data'!E19</f>
        <v>0</v>
      </c>
      <c r="E16" s="130">
        <f>'BA Form 2 Event Data'!CL19-'BA Form 2 Event Data'!W19</f>
        <v>0</v>
      </c>
      <c r="F16" s="131" t="str">
        <f ca="1">'Data Entry1224'!J16</f>
        <v/>
      </c>
      <c r="G16" s="43" t="str">
        <f ca="1">'Data Entry1830'!J16</f>
        <v/>
      </c>
      <c r="H16" s="57" t="str">
        <f ca="1">'Data Entry2040'!J16</f>
        <v/>
      </c>
      <c r="I16" s="43" t="str">
        <f ca="1">'Data Entry1852'!J16</f>
        <v/>
      </c>
      <c r="J16" s="43" t="str">
        <f ca="1">'Data Entry2052'!J16</f>
        <v/>
      </c>
      <c r="K16" s="1" t="str">
        <f>'Data Entry'!K16</f>
        <v>Y</v>
      </c>
      <c r="M16" s="109">
        <f>'BA Form 2 Event Data'!AP19</f>
        <v>0</v>
      </c>
      <c r="N16" s="109">
        <f>'BA Form 2 Event Data'!AQ19</f>
        <v>0</v>
      </c>
      <c r="O16" s="109">
        <f>'BA Form 2 Event Data'!AR19</f>
        <v>0</v>
      </c>
      <c r="P16" s="109">
        <f>'BA Form 2 Event Data'!BD19</f>
        <v>0</v>
      </c>
      <c r="Q16" s="109">
        <f>'BA Form 2 Event Data'!BE19</f>
        <v>0</v>
      </c>
      <c r="R16" s="109">
        <f>'BA Form 2 Event Data'!BF19</f>
        <v>0</v>
      </c>
      <c r="S16" s="109">
        <f>'BA Form 2 Event Data'!BR19</f>
        <v>0</v>
      </c>
      <c r="T16" s="109">
        <f>'BA Form 2 Event Data'!BS19</f>
        <v>0</v>
      </c>
      <c r="U16" s="109">
        <f>'BA Form 2 Event Data'!BT19</f>
        <v>0</v>
      </c>
      <c r="V16" s="109">
        <f>'BA Form 2 Event Data'!CF19</f>
        <v>0</v>
      </c>
      <c r="W16" s="109">
        <f>'BA Form 2 Event Data'!CG19</f>
        <v>0</v>
      </c>
      <c r="X16" s="109">
        <f>'BA Form 2 Event Data'!CH19</f>
        <v>0</v>
      </c>
      <c r="Y16" s="109">
        <f>'BA Form 2 Event Data'!CT19</f>
        <v>0</v>
      </c>
      <c r="Z16" s="109">
        <f>'BA Form 2 Event Data'!CU19</f>
        <v>0</v>
      </c>
      <c r="AA16" s="109">
        <f>'BA Form 2 Event Data'!CV19</f>
        <v>0</v>
      </c>
    </row>
    <row r="17" spans="1:27">
      <c r="A17" s="1">
        <v>14</v>
      </c>
      <c r="B17" s="22">
        <f>'Data Entry'!B17</f>
        <v>0</v>
      </c>
      <c r="C17" s="2">
        <f>'Data Entry'!C17</f>
        <v>0</v>
      </c>
      <c r="D17" s="129">
        <f>'BA Form 2 Event Data'!E20</f>
        <v>0</v>
      </c>
      <c r="E17" s="130">
        <f>'BA Form 2 Event Data'!CL20-'BA Form 2 Event Data'!W20</f>
        <v>0</v>
      </c>
      <c r="F17" s="131" t="str">
        <f ca="1">'Data Entry1224'!J17</f>
        <v/>
      </c>
      <c r="G17" s="43" t="str">
        <f ca="1">'Data Entry1830'!J17</f>
        <v/>
      </c>
      <c r="H17" s="57" t="str">
        <f ca="1">'Data Entry2040'!J17</f>
        <v/>
      </c>
      <c r="I17" s="43" t="str">
        <f ca="1">'Data Entry1852'!J17</f>
        <v/>
      </c>
      <c r="J17" s="43" t="str">
        <f ca="1">'Data Entry2052'!J17</f>
        <v/>
      </c>
      <c r="K17" s="1" t="str">
        <f>'Data Entry'!K17</f>
        <v>Y</v>
      </c>
      <c r="M17" s="109">
        <f>'BA Form 2 Event Data'!AP20</f>
        <v>0</v>
      </c>
      <c r="N17" s="109">
        <f>'BA Form 2 Event Data'!AQ20</f>
        <v>0</v>
      </c>
      <c r="O17" s="109">
        <f>'BA Form 2 Event Data'!AR20</f>
        <v>0</v>
      </c>
      <c r="P17" s="109">
        <f>'BA Form 2 Event Data'!BD20</f>
        <v>0</v>
      </c>
      <c r="Q17" s="109">
        <f>'BA Form 2 Event Data'!BE20</f>
        <v>0</v>
      </c>
      <c r="R17" s="109">
        <f>'BA Form 2 Event Data'!BF20</f>
        <v>0</v>
      </c>
      <c r="S17" s="109">
        <f>'BA Form 2 Event Data'!BR20</f>
        <v>0</v>
      </c>
      <c r="T17" s="109">
        <f>'BA Form 2 Event Data'!BS20</f>
        <v>0</v>
      </c>
      <c r="U17" s="109">
        <f>'BA Form 2 Event Data'!BT20</f>
        <v>0</v>
      </c>
      <c r="V17" s="109">
        <f>'BA Form 2 Event Data'!CF20</f>
        <v>0</v>
      </c>
      <c r="W17" s="109">
        <f>'BA Form 2 Event Data'!CG20</f>
        <v>0</v>
      </c>
      <c r="X17" s="109">
        <f>'BA Form 2 Event Data'!CH20</f>
        <v>0</v>
      </c>
      <c r="Y17" s="109">
        <f>'BA Form 2 Event Data'!CT20</f>
        <v>0</v>
      </c>
      <c r="Z17" s="109">
        <f>'BA Form 2 Event Data'!CU20</f>
        <v>0</v>
      </c>
      <c r="AA17" s="109">
        <f>'BA Form 2 Event Data'!CV20</f>
        <v>0</v>
      </c>
    </row>
    <row r="18" spans="1:27">
      <c r="A18" s="1">
        <v>15</v>
      </c>
      <c r="B18" s="21">
        <f>'Data Entry'!B18</f>
        <v>0</v>
      </c>
      <c r="C18" s="25">
        <f>'Data Entry'!C18</f>
        <v>0</v>
      </c>
      <c r="D18" s="129">
        <f>'BA Form 2 Event Data'!E21</f>
        <v>0</v>
      </c>
      <c r="E18" s="130">
        <f>'BA Form 2 Event Data'!CL21-'BA Form 2 Event Data'!W21</f>
        <v>0</v>
      </c>
      <c r="F18" s="131" t="str">
        <f ca="1">'Data Entry1224'!J18</f>
        <v/>
      </c>
      <c r="G18" s="43" t="str">
        <f ca="1">'Data Entry1830'!J18</f>
        <v/>
      </c>
      <c r="H18" s="57" t="str">
        <f ca="1">'Data Entry2040'!J18</f>
        <v/>
      </c>
      <c r="I18" s="43" t="str">
        <f ca="1">'Data Entry1852'!J18</f>
        <v/>
      </c>
      <c r="J18" s="43" t="str">
        <f ca="1">'Data Entry2052'!J18</f>
        <v/>
      </c>
      <c r="K18" s="1" t="str">
        <f>'Data Entry'!K18</f>
        <v>Y</v>
      </c>
      <c r="M18" s="109">
        <f>'BA Form 2 Event Data'!AP21</f>
        <v>0</v>
      </c>
      <c r="N18" s="109">
        <f>'BA Form 2 Event Data'!AQ21</f>
        <v>0</v>
      </c>
      <c r="O18" s="109">
        <f>'BA Form 2 Event Data'!AR21</f>
        <v>0</v>
      </c>
      <c r="P18" s="109">
        <f>'BA Form 2 Event Data'!BD21</f>
        <v>0</v>
      </c>
      <c r="Q18" s="109">
        <f>'BA Form 2 Event Data'!BE21</f>
        <v>0</v>
      </c>
      <c r="R18" s="109">
        <f>'BA Form 2 Event Data'!BF21</f>
        <v>0</v>
      </c>
      <c r="S18" s="109">
        <f>'BA Form 2 Event Data'!BR21</f>
        <v>0</v>
      </c>
      <c r="T18" s="109">
        <f>'BA Form 2 Event Data'!BS21</f>
        <v>0</v>
      </c>
      <c r="U18" s="109">
        <f>'BA Form 2 Event Data'!BT21</f>
        <v>0</v>
      </c>
      <c r="V18" s="109">
        <f>'BA Form 2 Event Data'!CF21</f>
        <v>0</v>
      </c>
      <c r="W18" s="109">
        <f>'BA Form 2 Event Data'!CG21</f>
        <v>0</v>
      </c>
      <c r="X18" s="109">
        <f>'BA Form 2 Event Data'!CH21</f>
        <v>0</v>
      </c>
      <c r="Y18" s="109">
        <f>'BA Form 2 Event Data'!CT21</f>
        <v>0</v>
      </c>
      <c r="Z18" s="109">
        <f>'BA Form 2 Event Data'!CU21</f>
        <v>0</v>
      </c>
      <c r="AA18" s="109">
        <f>'BA Form 2 Event Data'!CV21</f>
        <v>0</v>
      </c>
    </row>
    <row r="19" spans="1:27">
      <c r="A19" s="1">
        <v>16</v>
      </c>
      <c r="B19" s="21">
        <f>'Data Entry'!B19</f>
        <v>0</v>
      </c>
      <c r="C19" s="25">
        <f>'Data Entry'!C19</f>
        <v>0</v>
      </c>
      <c r="D19" s="129">
        <f>'BA Form 2 Event Data'!E22</f>
        <v>0</v>
      </c>
      <c r="E19" s="130">
        <f>'BA Form 2 Event Data'!CL22-'BA Form 2 Event Data'!W22</f>
        <v>0</v>
      </c>
      <c r="F19" s="131" t="str">
        <f ca="1">'Data Entry1224'!J19</f>
        <v/>
      </c>
      <c r="G19" s="43" t="str">
        <f ca="1">'Data Entry1830'!J19</f>
        <v/>
      </c>
      <c r="H19" s="57" t="str">
        <f ca="1">'Data Entry2040'!J19</f>
        <v/>
      </c>
      <c r="I19" s="43" t="str">
        <f ca="1">'Data Entry1852'!J19</f>
        <v/>
      </c>
      <c r="J19" s="43" t="str">
        <f ca="1">'Data Entry2052'!J19</f>
        <v/>
      </c>
      <c r="K19" s="1" t="str">
        <f>'Data Entry'!K19</f>
        <v>Y</v>
      </c>
      <c r="M19" s="109">
        <f>'BA Form 2 Event Data'!AP22</f>
        <v>0</v>
      </c>
      <c r="N19" s="109">
        <f>'BA Form 2 Event Data'!AQ22</f>
        <v>0</v>
      </c>
      <c r="O19" s="109">
        <f>'BA Form 2 Event Data'!AR22</f>
        <v>0</v>
      </c>
      <c r="P19" s="109">
        <f>'BA Form 2 Event Data'!BD22</f>
        <v>0</v>
      </c>
      <c r="Q19" s="109">
        <f>'BA Form 2 Event Data'!BE22</f>
        <v>0</v>
      </c>
      <c r="R19" s="109">
        <f>'BA Form 2 Event Data'!BF22</f>
        <v>0</v>
      </c>
      <c r="S19" s="109">
        <f>'BA Form 2 Event Data'!BR22</f>
        <v>0</v>
      </c>
      <c r="T19" s="109">
        <f>'BA Form 2 Event Data'!BS22</f>
        <v>0</v>
      </c>
      <c r="U19" s="109">
        <f>'BA Form 2 Event Data'!BT22</f>
        <v>0</v>
      </c>
      <c r="V19" s="109">
        <f>'BA Form 2 Event Data'!CF22</f>
        <v>0</v>
      </c>
      <c r="W19" s="109">
        <f>'BA Form 2 Event Data'!CG22</f>
        <v>0</v>
      </c>
      <c r="X19" s="109">
        <f>'BA Form 2 Event Data'!CH22</f>
        <v>0</v>
      </c>
      <c r="Y19" s="109">
        <f>'BA Form 2 Event Data'!CT22</f>
        <v>0</v>
      </c>
      <c r="Z19" s="109">
        <f>'BA Form 2 Event Data'!CU22</f>
        <v>0</v>
      </c>
      <c r="AA19" s="109">
        <f>'BA Form 2 Event Data'!CV22</f>
        <v>0</v>
      </c>
    </row>
    <row r="20" spans="1:27">
      <c r="A20" s="1">
        <v>17</v>
      </c>
      <c r="B20" s="22">
        <f>'Data Entry'!B20</f>
        <v>0</v>
      </c>
      <c r="C20" s="2">
        <f>'Data Entry'!C20</f>
        <v>0</v>
      </c>
      <c r="D20" s="129">
        <f>'BA Form 2 Event Data'!E23</f>
        <v>0</v>
      </c>
      <c r="E20" s="130">
        <f>'BA Form 2 Event Data'!CL23-'BA Form 2 Event Data'!W23</f>
        <v>0</v>
      </c>
      <c r="F20" s="131" t="str">
        <f ca="1">'Data Entry1224'!J20</f>
        <v/>
      </c>
      <c r="G20" s="43" t="str">
        <f ca="1">'Data Entry1830'!J20</f>
        <v/>
      </c>
      <c r="H20" s="57" t="str">
        <f ca="1">'Data Entry2040'!J20</f>
        <v/>
      </c>
      <c r="I20" s="43" t="str">
        <f ca="1">'Data Entry1852'!J20</f>
        <v/>
      </c>
      <c r="J20" s="43" t="str">
        <f ca="1">'Data Entry2052'!J20</f>
        <v/>
      </c>
      <c r="K20" s="1" t="str">
        <f>'Data Entry'!K20</f>
        <v>Y</v>
      </c>
      <c r="M20" s="109">
        <f>'BA Form 2 Event Data'!AP23</f>
        <v>0</v>
      </c>
      <c r="N20" s="109">
        <f>'BA Form 2 Event Data'!AQ23</f>
        <v>0</v>
      </c>
      <c r="O20" s="109">
        <f>'BA Form 2 Event Data'!AR23</f>
        <v>0</v>
      </c>
      <c r="P20" s="109">
        <f>'BA Form 2 Event Data'!BD23</f>
        <v>0</v>
      </c>
      <c r="Q20" s="109">
        <f>'BA Form 2 Event Data'!BE23</f>
        <v>0</v>
      </c>
      <c r="R20" s="109">
        <f>'BA Form 2 Event Data'!BF23</f>
        <v>0</v>
      </c>
      <c r="S20" s="109">
        <f>'BA Form 2 Event Data'!BR23</f>
        <v>0</v>
      </c>
      <c r="T20" s="109">
        <f>'BA Form 2 Event Data'!BS23</f>
        <v>0</v>
      </c>
      <c r="U20" s="109">
        <f>'BA Form 2 Event Data'!BT23</f>
        <v>0</v>
      </c>
      <c r="V20" s="109">
        <f>'BA Form 2 Event Data'!CF23</f>
        <v>0</v>
      </c>
      <c r="W20" s="109">
        <f>'BA Form 2 Event Data'!CG23</f>
        <v>0</v>
      </c>
      <c r="X20" s="109">
        <f>'BA Form 2 Event Data'!CH23</f>
        <v>0</v>
      </c>
      <c r="Y20" s="109">
        <f>'BA Form 2 Event Data'!CT23</f>
        <v>0</v>
      </c>
      <c r="Z20" s="109">
        <f>'BA Form 2 Event Data'!CU23</f>
        <v>0</v>
      </c>
      <c r="AA20" s="109">
        <f>'BA Form 2 Event Data'!CV23</f>
        <v>0</v>
      </c>
    </row>
    <row r="21" spans="1:27">
      <c r="A21" s="1">
        <v>18</v>
      </c>
      <c r="B21" s="22">
        <f>'Data Entry'!B21</f>
        <v>0</v>
      </c>
      <c r="C21" s="2">
        <f>'Data Entry'!C21</f>
        <v>0</v>
      </c>
      <c r="D21" s="129">
        <f>'BA Form 2 Event Data'!E24</f>
        <v>0</v>
      </c>
      <c r="E21" s="130">
        <f>'BA Form 2 Event Data'!CL24-'BA Form 2 Event Data'!W24</f>
        <v>0</v>
      </c>
      <c r="F21" s="131" t="str">
        <f ca="1">'Data Entry1224'!J21</f>
        <v/>
      </c>
      <c r="G21" s="43" t="str">
        <f ca="1">'Data Entry1830'!J21</f>
        <v/>
      </c>
      <c r="H21" s="57" t="str">
        <f ca="1">'Data Entry2040'!J21</f>
        <v/>
      </c>
      <c r="I21" s="43" t="str">
        <f ca="1">'Data Entry1852'!J21</f>
        <v/>
      </c>
      <c r="J21" s="43" t="str">
        <f ca="1">'Data Entry2052'!J21</f>
        <v/>
      </c>
      <c r="K21" s="1" t="str">
        <f>'Data Entry'!K21</f>
        <v>Y</v>
      </c>
      <c r="M21" s="109">
        <f>'BA Form 2 Event Data'!AP24</f>
        <v>0</v>
      </c>
      <c r="N21" s="109">
        <f>'BA Form 2 Event Data'!AQ24</f>
        <v>0</v>
      </c>
      <c r="O21" s="109">
        <f>'BA Form 2 Event Data'!AR24</f>
        <v>0</v>
      </c>
      <c r="P21" s="109">
        <f>'BA Form 2 Event Data'!BD24</f>
        <v>0</v>
      </c>
      <c r="Q21" s="109">
        <f>'BA Form 2 Event Data'!BE24</f>
        <v>0</v>
      </c>
      <c r="R21" s="109">
        <f>'BA Form 2 Event Data'!BF24</f>
        <v>0</v>
      </c>
      <c r="S21" s="109">
        <f>'BA Form 2 Event Data'!BR24</f>
        <v>0</v>
      </c>
      <c r="T21" s="109">
        <f>'BA Form 2 Event Data'!BS24</f>
        <v>0</v>
      </c>
      <c r="U21" s="109">
        <f>'BA Form 2 Event Data'!BT24</f>
        <v>0</v>
      </c>
      <c r="V21" s="109">
        <f>'BA Form 2 Event Data'!CF24</f>
        <v>0</v>
      </c>
      <c r="W21" s="109">
        <f>'BA Form 2 Event Data'!CG24</f>
        <v>0</v>
      </c>
      <c r="X21" s="109">
        <f>'BA Form 2 Event Data'!CH24</f>
        <v>0</v>
      </c>
      <c r="Y21" s="109">
        <f>'BA Form 2 Event Data'!CT24</f>
        <v>0</v>
      </c>
      <c r="Z21" s="109">
        <f>'BA Form 2 Event Data'!CU24</f>
        <v>0</v>
      </c>
      <c r="AA21" s="109">
        <f>'BA Form 2 Event Data'!CV24</f>
        <v>0</v>
      </c>
    </row>
    <row r="22" spans="1:27">
      <c r="A22" s="1">
        <v>19</v>
      </c>
      <c r="B22" s="21">
        <f>'Data Entry'!B22</f>
        <v>0</v>
      </c>
      <c r="C22" s="25">
        <f>'Data Entry'!C22</f>
        <v>0</v>
      </c>
      <c r="D22" s="129">
        <f>'BA Form 2 Event Data'!E25</f>
        <v>0</v>
      </c>
      <c r="E22" s="130">
        <f>'BA Form 2 Event Data'!CL25-'BA Form 2 Event Data'!W25</f>
        <v>0</v>
      </c>
      <c r="F22" s="131" t="str">
        <f ca="1">'Data Entry1224'!J22</f>
        <v/>
      </c>
      <c r="G22" s="43" t="str">
        <f ca="1">'Data Entry1830'!J22</f>
        <v/>
      </c>
      <c r="H22" s="57" t="str">
        <f ca="1">'Data Entry2040'!J22</f>
        <v/>
      </c>
      <c r="I22" s="43" t="str">
        <f ca="1">'Data Entry1852'!J22</f>
        <v/>
      </c>
      <c r="J22" s="43" t="str">
        <f ca="1">'Data Entry2052'!J22</f>
        <v/>
      </c>
      <c r="K22" s="1" t="str">
        <f>'Data Entry'!K22</f>
        <v>Y</v>
      </c>
      <c r="M22" s="109">
        <f>'BA Form 2 Event Data'!AP25</f>
        <v>0</v>
      </c>
      <c r="N22" s="109">
        <f>'BA Form 2 Event Data'!AQ25</f>
        <v>0</v>
      </c>
      <c r="O22" s="109">
        <f>'BA Form 2 Event Data'!AR25</f>
        <v>0</v>
      </c>
      <c r="P22" s="109">
        <f>'BA Form 2 Event Data'!BD25</f>
        <v>0</v>
      </c>
      <c r="Q22" s="109">
        <f>'BA Form 2 Event Data'!BE25</f>
        <v>0</v>
      </c>
      <c r="R22" s="109">
        <f>'BA Form 2 Event Data'!BF25</f>
        <v>0</v>
      </c>
      <c r="S22" s="109">
        <f>'BA Form 2 Event Data'!BR25</f>
        <v>0</v>
      </c>
      <c r="T22" s="109">
        <f>'BA Form 2 Event Data'!BS25</f>
        <v>0</v>
      </c>
      <c r="U22" s="109">
        <f>'BA Form 2 Event Data'!BT25</f>
        <v>0</v>
      </c>
      <c r="V22" s="109">
        <f>'BA Form 2 Event Data'!CF25</f>
        <v>0</v>
      </c>
      <c r="W22" s="109">
        <f>'BA Form 2 Event Data'!CG25</f>
        <v>0</v>
      </c>
      <c r="X22" s="109">
        <f>'BA Form 2 Event Data'!CH25</f>
        <v>0</v>
      </c>
      <c r="Y22" s="109">
        <f>'BA Form 2 Event Data'!CT25</f>
        <v>0</v>
      </c>
      <c r="Z22" s="109">
        <f>'BA Form 2 Event Data'!CU25</f>
        <v>0</v>
      </c>
      <c r="AA22" s="109">
        <f>'BA Form 2 Event Data'!CV25</f>
        <v>0</v>
      </c>
    </row>
    <row r="23" spans="1:27">
      <c r="A23" s="1">
        <v>20</v>
      </c>
      <c r="B23" s="21">
        <f>'Data Entry'!B23</f>
        <v>0</v>
      </c>
      <c r="C23" s="25">
        <f>'Data Entry'!C23</f>
        <v>0</v>
      </c>
      <c r="D23" s="129">
        <f>'BA Form 2 Event Data'!E26</f>
        <v>0</v>
      </c>
      <c r="E23" s="130">
        <f>'BA Form 2 Event Data'!CL26-'BA Form 2 Event Data'!W26</f>
        <v>0</v>
      </c>
      <c r="F23" s="132" t="str">
        <f ca="1">'Data Entry1224'!J23</f>
        <v/>
      </c>
      <c r="G23" s="43" t="str">
        <f ca="1">'Data Entry1830'!J23</f>
        <v/>
      </c>
      <c r="H23" s="57" t="str">
        <f ca="1">'Data Entry2040'!J23</f>
        <v/>
      </c>
      <c r="I23" s="43" t="str">
        <f ca="1">'Data Entry1852'!J23</f>
        <v/>
      </c>
      <c r="J23" s="43" t="str">
        <f ca="1">'Data Entry2052'!J23</f>
        <v/>
      </c>
      <c r="K23" s="1" t="str">
        <f>'Data Entry'!K23</f>
        <v>Y</v>
      </c>
      <c r="M23" s="109">
        <f>'BA Form 2 Event Data'!AP26</f>
        <v>0</v>
      </c>
      <c r="N23" s="109">
        <f>'BA Form 2 Event Data'!AQ26</f>
        <v>0</v>
      </c>
      <c r="O23" s="109">
        <f>'BA Form 2 Event Data'!AR26</f>
        <v>0</v>
      </c>
      <c r="P23" s="109">
        <f>'BA Form 2 Event Data'!BD26</f>
        <v>0</v>
      </c>
      <c r="Q23" s="109">
        <f>'BA Form 2 Event Data'!BE26</f>
        <v>0</v>
      </c>
      <c r="R23" s="109">
        <f>'BA Form 2 Event Data'!BF26</f>
        <v>0</v>
      </c>
      <c r="S23" s="109">
        <f>'BA Form 2 Event Data'!BR26</f>
        <v>0</v>
      </c>
      <c r="T23" s="109">
        <f>'BA Form 2 Event Data'!BS26</f>
        <v>0</v>
      </c>
      <c r="U23" s="109">
        <f>'BA Form 2 Event Data'!BT26</f>
        <v>0</v>
      </c>
      <c r="V23" s="109">
        <f>'BA Form 2 Event Data'!CF26</f>
        <v>0</v>
      </c>
      <c r="W23" s="109">
        <f>'BA Form 2 Event Data'!CG26</f>
        <v>0</v>
      </c>
      <c r="X23" s="109">
        <f>'BA Form 2 Event Data'!CH26</f>
        <v>0</v>
      </c>
      <c r="Y23" s="109">
        <f>'BA Form 2 Event Data'!CT26</f>
        <v>0</v>
      </c>
      <c r="Z23" s="109">
        <f>'BA Form 2 Event Data'!CU26</f>
        <v>0</v>
      </c>
      <c r="AA23" s="109">
        <f>'BA Form 2 Event Data'!CV26</f>
        <v>0</v>
      </c>
    </row>
    <row r="24" spans="1:27">
      <c r="A24" s="1">
        <v>21</v>
      </c>
      <c r="B24" s="23">
        <f>'Data Entry'!B24</f>
        <v>0</v>
      </c>
      <c r="C24" s="2">
        <f>'Data Entry'!C24</f>
        <v>0</v>
      </c>
      <c r="D24" s="129">
        <f>'BA Form 2 Event Data'!E27</f>
        <v>0</v>
      </c>
      <c r="E24" s="130">
        <f>'BA Form 2 Event Data'!CL27-'BA Form 2 Event Data'!W27</f>
        <v>0</v>
      </c>
      <c r="F24" s="132" t="str">
        <f ca="1">'Data Entry1224'!J24</f>
        <v/>
      </c>
      <c r="G24" s="43" t="str">
        <f ca="1">'Data Entry1830'!J24</f>
        <v/>
      </c>
      <c r="H24" s="57" t="str">
        <f ca="1">'Data Entry2040'!J24</f>
        <v/>
      </c>
      <c r="I24" s="43" t="str">
        <f ca="1">'Data Entry1852'!J24</f>
        <v/>
      </c>
      <c r="J24" s="43" t="str">
        <f ca="1">'Data Entry2052'!J24</f>
        <v/>
      </c>
      <c r="K24" s="1" t="str">
        <f>'Data Entry'!K24</f>
        <v>Y</v>
      </c>
      <c r="M24" s="109">
        <f>'BA Form 2 Event Data'!AP27</f>
        <v>0</v>
      </c>
      <c r="N24" s="109">
        <f>'BA Form 2 Event Data'!AQ27</f>
        <v>0</v>
      </c>
      <c r="O24" s="109">
        <f>'BA Form 2 Event Data'!AR27</f>
        <v>0</v>
      </c>
      <c r="P24" s="109">
        <f>'BA Form 2 Event Data'!BD27</f>
        <v>0</v>
      </c>
      <c r="Q24" s="109">
        <f>'BA Form 2 Event Data'!BE27</f>
        <v>0</v>
      </c>
      <c r="R24" s="109">
        <f>'BA Form 2 Event Data'!BF27</f>
        <v>0</v>
      </c>
      <c r="S24" s="109">
        <f>'BA Form 2 Event Data'!BR27</f>
        <v>0</v>
      </c>
      <c r="T24" s="109">
        <f>'BA Form 2 Event Data'!BS27</f>
        <v>0</v>
      </c>
      <c r="U24" s="109">
        <f>'BA Form 2 Event Data'!BT27</f>
        <v>0</v>
      </c>
      <c r="V24" s="109">
        <f>'BA Form 2 Event Data'!CF27</f>
        <v>0</v>
      </c>
      <c r="W24" s="109">
        <f>'BA Form 2 Event Data'!CG27</f>
        <v>0</v>
      </c>
      <c r="X24" s="109">
        <f>'BA Form 2 Event Data'!CH27</f>
        <v>0</v>
      </c>
      <c r="Y24" s="109">
        <f>'BA Form 2 Event Data'!CT27</f>
        <v>0</v>
      </c>
      <c r="Z24" s="109">
        <f>'BA Form 2 Event Data'!CU27</f>
        <v>0</v>
      </c>
      <c r="AA24" s="109">
        <f>'BA Form 2 Event Data'!CV27</f>
        <v>0</v>
      </c>
    </row>
    <row r="25" spans="1:27">
      <c r="A25" s="1">
        <v>22</v>
      </c>
      <c r="B25" s="23">
        <f>'Data Entry'!B25</f>
        <v>0</v>
      </c>
      <c r="C25" s="2">
        <f>'Data Entry'!C25</f>
        <v>0</v>
      </c>
      <c r="D25" s="129">
        <f>'BA Form 2 Event Data'!E28</f>
        <v>0</v>
      </c>
      <c r="E25" s="130">
        <f>'BA Form 2 Event Data'!CL28-'BA Form 2 Event Data'!W28</f>
        <v>0</v>
      </c>
      <c r="F25" s="131" t="str">
        <f ca="1">'Data Entry1224'!J25</f>
        <v/>
      </c>
      <c r="G25" s="43" t="str">
        <f ca="1">'Data Entry1830'!J25</f>
        <v/>
      </c>
      <c r="H25" s="57" t="str">
        <f ca="1">'Data Entry2040'!J25</f>
        <v/>
      </c>
      <c r="I25" s="43" t="str">
        <f ca="1">'Data Entry1852'!J25</f>
        <v/>
      </c>
      <c r="J25" s="43" t="str">
        <f ca="1">'Data Entry2052'!J25</f>
        <v/>
      </c>
      <c r="K25" s="1" t="str">
        <f>'Data Entry'!K25</f>
        <v>Y</v>
      </c>
      <c r="M25" s="109">
        <f>'BA Form 2 Event Data'!AP28</f>
        <v>0</v>
      </c>
      <c r="N25" s="109">
        <f>'BA Form 2 Event Data'!AQ28</f>
        <v>0</v>
      </c>
      <c r="O25" s="109">
        <f>'BA Form 2 Event Data'!AR28</f>
        <v>0</v>
      </c>
      <c r="P25" s="109">
        <f>'BA Form 2 Event Data'!BD28</f>
        <v>0</v>
      </c>
      <c r="Q25" s="109">
        <f>'BA Form 2 Event Data'!BE28</f>
        <v>0</v>
      </c>
      <c r="R25" s="109">
        <f>'BA Form 2 Event Data'!BF28</f>
        <v>0</v>
      </c>
      <c r="S25" s="109">
        <f>'BA Form 2 Event Data'!BR28</f>
        <v>0</v>
      </c>
      <c r="T25" s="109">
        <f>'BA Form 2 Event Data'!BS28</f>
        <v>0</v>
      </c>
      <c r="U25" s="109">
        <f>'BA Form 2 Event Data'!BT28</f>
        <v>0</v>
      </c>
      <c r="V25" s="109">
        <f>'BA Form 2 Event Data'!CF28</f>
        <v>0</v>
      </c>
      <c r="W25" s="109">
        <f>'BA Form 2 Event Data'!CG28</f>
        <v>0</v>
      </c>
      <c r="X25" s="109">
        <f>'BA Form 2 Event Data'!CH28</f>
        <v>0</v>
      </c>
      <c r="Y25" s="109">
        <f>'BA Form 2 Event Data'!CT28</f>
        <v>0</v>
      </c>
      <c r="Z25" s="109">
        <f>'BA Form 2 Event Data'!CU28</f>
        <v>0</v>
      </c>
      <c r="AA25" s="109">
        <f>'BA Form 2 Event Data'!CV28</f>
        <v>0</v>
      </c>
    </row>
    <row r="26" spans="1:27">
      <c r="A26" s="1">
        <v>23</v>
      </c>
      <c r="B26" s="21">
        <f>'Data Entry'!B26</f>
        <v>0</v>
      </c>
      <c r="C26" s="25">
        <f>'Data Entry'!C26</f>
        <v>0</v>
      </c>
      <c r="D26" s="129">
        <f>'BA Form 2 Event Data'!E29</f>
        <v>0</v>
      </c>
      <c r="E26" s="130">
        <f>'BA Form 2 Event Data'!CL29-'BA Form 2 Event Data'!W29</f>
        <v>0</v>
      </c>
      <c r="F26" s="131" t="str">
        <f ca="1">'Data Entry1224'!J26</f>
        <v/>
      </c>
      <c r="G26" s="43" t="str">
        <f ca="1">'Data Entry1830'!J26</f>
        <v/>
      </c>
      <c r="H26" s="57" t="str">
        <f ca="1">'Data Entry2040'!J26</f>
        <v/>
      </c>
      <c r="I26" s="43" t="str">
        <f ca="1">'Data Entry1852'!J26</f>
        <v/>
      </c>
      <c r="J26" s="43" t="str">
        <f ca="1">'Data Entry2052'!J26</f>
        <v/>
      </c>
      <c r="K26" s="1" t="str">
        <f>'Data Entry'!K26</f>
        <v>Y</v>
      </c>
      <c r="M26" s="109">
        <f>'BA Form 2 Event Data'!AP29</f>
        <v>0</v>
      </c>
      <c r="N26" s="109">
        <f>'BA Form 2 Event Data'!AQ29</f>
        <v>0</v>
      </c>
      <c r="O26" s="109">
        <f>'BA Form 2 Event Data'!AR29</f>
        <v>0</v>
      </c>
      <c r="P26" s="109">
        <f>'BA Form 2 Event Data'!BD29</f>
        <v>0</v>
      </c>
      <c r="Q26" s="109">
        <f>'BA Form 2 Event Data'!BE29</f>
        <v>0</v>
      </c>
      <c r="R26" s="109">
        <f>'BA Form 2 Event Data'!BF29</f>
        <v>0</v>
      </c>
      <c r="S26" s="109">
        <f>'BA Form 2 Event Data'!BR29</f>
        <v>0</v>
      </c>
      <c r="T26" s="109">
        <f>'BA Form 2 Event Data'!BS29</f>
        <v>0</v>
      </c>
      <c r="U26" s="109">
        <f>'BA Form 2 Event Data'!BT29</f>
        <v>0</v>
      </c>
      <c r="V26" s="109">
        <f>'BA Form 2 Event Data'!CF29</f>
        <v>0</v>
      </c>
      <c r="W26" s="109">
        <f>'BA Form 2 Event Data'!CG29</f>
        <v>0</v>
      </c>
      <c r="X26" s="109">
        <f>'BA Form 2 Event Data'!CH29</f>
        <v>0</v>
      </c>
      <c r="Y26" s="109">
        <f>'BA Form 2 Event Data'!CT29</f>
        <v>0</v>
      </c>
      <c r="Z26" s="109">
        <f>'BA Form 2 Event Data'!CU29</f>
        <v>0</v>
      </c>
      <c r="AA26" s="109">
        <f>'BA Form 2 Event Data'!CV29</f>
        <v>0</v>
      </c>
    </row>
    <row r="27" spans="1:27">
      <c r="A27" s="1">
        <v>24</v>
      </c>
      <c r="B27" s="21">
        <f>'Data Entry'!B27</f>
        <v>0</v>
      </c>
      <c r="C27" s="25">
        <f>'Data Entry'!C27</f>
        <v>0</v>
      </c>
      <c r="D27" s="129">
        <f>'BA Form 2 Event Data'!E30</f>
        <v>0</v>
      </c>
      <c r="E27" s="130">
        <f>'BA Form 2 Event Data'!CL30-'BA Form 2 Event Data'!W30</f>
        <v>0</v>
      </c>
      <c r="F27" s="131" t="str">
        <f ca="1">'Data Entry1224'!J27</f>
        <v/>
      </c>
      <c r="G27" s="43" t="str">
        <f ca="1">'Data Entry1830'!J27</f>
        <v/>
      </c>
      <c r="H27" s="57" t="str">
        <f ca="1">'Data Entry2040'!J27</f>
        <v/>
      </c>
      <c r="I27" s="43" t="str">
        <f ca="1">'Data Entry1852'!J27</f>
        <v/>
      </c>
      <c r="J27" s="43" t="str">
        <f ca="1">'Data Entry2052'!J27</f>
        <v/>
      </c>
      <c r="K27" s="1" t="str">
        <f>'Data Entry'!K27</f>
        <v>Y</v>
      </c>
      <c r="M27" s="109">
        <f>'BA Form 2 Event Data'!AP30</f>
        <v>0</v>
      </c>
      <c r="N27" s="109">
        <f>'BA Form 2 Event Data'!AQ30</f>
        <v>0</v>
      </c>
      <c r="O27" s="109">
        <f>'BA Form 2 Event Data'!AR30</f>
        <v>0</v>
      </c>
      <c r="P27" s="109">
        <f>'BA Form 2 Event Data'!BD30</f>
        <v>0</v>
      </c>
      <c r="Q27" s="109">
        <f>'BA Form 2 Event Data'!BE30</f>
        <v>0</v>
      </c>
      <c r="R27" s="109">
        <f>'BA Form 2 Event Data'!BF30</f>
        <v>0</v>
      </c>
      <c r="S27" s="109">
        <f>'BA Form 2 Event Data'!BR30</f>
        <v>0</v>
      </c>
      <c r="T27" s="109">
        <f>'BA Form 2 Event Data'!BS30</f>
        <v>0</v>
      </c>
      <c r="U27" s="109">
        <f>'BA Form 2 Event Data'!BT30</f>
        <v>0</v>
      </c>
      <c r="V27" s="109">
        <f>'BA Form 2 Event Data'!CF30</f>
        <v>0</v>
      </c>
      <c r="W27" s="109">
        <f>'BA Form 2 Event Data'!CG30</f>
        <v>0</v>
      </c>
      <c r="X27" s="109">
        <f>'BA Form 2 Event Data'!CH30</f>
        <v>0</v>
      </c>
      <c r="Y27" s="109">
        <f>'BA Form 2 Event Data'!CT30</f>
        <v>0</v>
      </c>
      <c r="Z27" s="109">
        <f>'BA Form 2 Event Data'!CU30</f>
        <v>0</v>
      </c>
      <c r="AA27" s="109">
        <f>'BA Form 2 Event Data'!CV30</f>
        <v>0</v>
      </c>
    </row>
    <row r="28" spans="1:27">
      <c r="A28" s="1">
        <v>25</v>
      </c>
      <c r="B28" s="23">
        <f>'Data Entry'!B28</f>
        <v>0</v>
      </c>
      <c r="C28" s="2">
        <f>'Data Entry'!C28</f>
        <v>0</v>
      </c>
      <c r="D28" s="129">
        <f>'BA Form 2 Event Data'!E31</f>
        <v>0</v>
      </c>
      <c r="E28" s="130">
        <f>'BA Form 2 Event Data'!CL31-'BA Form 2 Event Data'!W31</f>
        <v>0</v>
      </c>
      <c r="F28" s="131" t="str">
        <f ca="1">'Data Entry1224'!J28</f>
        <v/>
      </c>
      <c r="G28" s="43" t="str">
        <f ca="1">'Data Entry1830'!J28</f>
        <v/>
      </c>
      <c r="H28" s="57" t="str">
        <f ca="1">'Data Entry2040'!J28</f>
        <v/>
      </c>
      <c r="I28" s="43" t="str">
        <f ca="1">'Data Entry1852'!J28</f>
        <v/>
      </c>
      <c r="J28" s="43" t="str">
        <f ca="1">'Data Entry2052'!J28</f>
        <v/>
      </c>
      <c r="K28" s="1" t="str">
        <f>'Data Entry'!K28</f>
        <v>Y</v>
      </c>
      <c r="M28" s="109">
        <f>'BA Form 2 Event Data'!AP31</f>
        <v>0</v>
      </c>
      <c r="N28" s="109">
        <f>'BA Form 2 Event Data'!AQ31</f>
        <v>0</v>
      </c>
      <c r="O28" s="109">
        <f>'BA Form 2 Event Data'!AR31</f>
        <v>0</v>
      </c>
      <c r="P28" s="109">
        <f>'BA Form 2 Event Data'!BD31</f>
        <v>0</v>
      </c>
      <c r="Q28" s="109">
        <f>'BA Form 2 Event Data'!BE31</f>
        <v>0</v>
      </c>
      <c r="R28" s="109">
        <f>'BA Form 2 Event Data'!BF31</f>
        <v>0</v>
      </c>
      <c r="S28" s="109">
        <f>'BA Form 2 Event Data'!BR31</f>
        <v>0</v>
      </c>
      <c r="T28" s="109">
        <f>'BA Form 2 Event Data'!BS31</f>
        <v>0</v>
      </c>
      <c r="U28" s="109">
        <f>'BA Form 2 Event Data'!BT31</f>
        <v>0</v>
      </c>
      <c r="V28" s="109">
        <f>'BA Form 2 Event Data'!CF31</f>
        <v>0</v>
      </c>
      <c r="W28" s="109">
        <f>'BA Form 2 Event Data'!CG31</f>
        <v>0</v>
      </c>
      <c r="X28" s="109">
        <f>'BA Form 2 Event Data'!CH31</f>
        <v>0</v>
      </c>
      <c r="Y28" s="109">
        <f>'BA Form 2 Event Data'!CT31</f>
        <v>0</v>
      </c>
      <c r="Z28" s="109">
        <f>'BA Form 2 Event Data'!CU31</f>
        <v>0</v>
      </c>
      <c r="AA28" s="109">
        <f>'BA Form 2 Event Data'!CV31</f>
        <v>0</v>
      </c>
    </row>
    <row r="29" spans="1:27">
      <c r="A29" s="1">
        <v>26</v>
      </c>
      <c r="B29" s="23">
        <f>'Data Entry'!B29</f>
        <v>0</v>
      </c>
      <c r="C29" s="2">
        <f>'Data Entry'!C29</f>
        <v>0</v>
      </c>
      <c r="D29" s="129">
        <f>'BA Form 2 Event Data'!E32</f>
        <v>0</v>
      </c>
      <c r="E29" s="130">
        <f>'BA Form 2 Event Data'!CL32-'BA Form 2 Event Data'!W32</f>
        <v>0</v>
      </c>
      <c r="F29" s="131" t="str">
        <f ca="1">'Data Entry1224'!J29</f>
        <v/>
      </c>
      <c r="G29" s="43" t="str">
        <f ca="1">'Data Entry1830'!J29</f>
        <v/>
      </c>
      <c r="H29" s="57" t="str">
        <f ca="1">'Data Entry2040'!J29</f>
        <v/>
      </c>
      <c r="I29" s="43" t="str">
        <f ca="1">'Data Entry1852'!J29</f>
        <v/>
      </c>
      <c r="J29" s="43" t="str">
        <f ca="1">'Data Entry2052'!J29</f>
        <v/>
      </c>
      <c r="K29" s="1" t="str">
        <f>'Data Entry'!K29</f>
        <v>Y</v>
      </c>
      <c r="M29" s="109">
        <f>'BA Form 2 Event Data'!AP32</f>
        <v>0</v>
      </c>
      <c r="N29" s="109">
        <f>'BA Form 2 Event Data'!AQ32</f>
        <v>0</v>
      </c>
      <c r="O29" s="109">
        <f>'BA Form 2 Event Data'!AR32</f>
        <v>0</v>
      </c>
      <c r="P29" s="109">
        <f>'BA Form 2 Event Data'!BD32</f>
        <v>0</v>
      </c>
      <c r="Q29" s="109">
        <f>'BA Form 2 Event Data'!BE32</f>
        <v>0</v>
      </c>
      <c r="R29" s="109">
        <f>'BA Form 2 Event Data'!BF32</f>
        <v>0</v>
      </c>
      <c r="S29" s="109">
        <f>'BA Form 2 Event Data'!BR32</f>
        <v>0</v>
      </c>
      <c r="T29" s="109">
        <f>'BA Form 2 Event Data'!BS32</f>
        <v>0</v>
      </c>
      <c r="U29" s="109">
        <f>'BA Form 2 Event Data'!BT32</f>
        <v>0</v>
      </c>
      <c r="V29" s="109">
        <f>'BA Form 2 Event Data'!CF32</f>
        <v>0</v>
      </c>
      <c r="W29" s="109">
        <f>'BA Form 2 Event Data'!CG32</f>
        <v>0</v>
      </c>
      <c r="X29" s="109">
        <f>'BA Form 2 Event Data'!CH32</f>
        <v>0</v>
      </c>
      <c r="Y29" s="109">
        <f>'BA Form 2 Event Data'!CT32</f>
        <v>0</v>
      </c>
      <c r="Z29" s="109">
        <f>'BA Form 2 Event Data'!CU32</f>
        <v>0</v>
      </c>
      <c r="AA29" s="109">
        <f>'BA Form 2 Event Data'!CV32</f>
        <v>0</v>
      </c>
    </row>
    <row r="30" spans="1:27">
      <c r="A30" s="1">
        <v>27</v>
      </c>
      <c r="B30" s="21">
        <f>'Data Entry'!B30</f>
        <v>0</v>
      </c>
      <c r="C30" s="25">
        <f>'Data Entry'!C30</f>
        <v>0</v>
      </c>
      <c r="D30" s="129">
        <f>'BA Form 2 Event Data'!E33</f>
        <v>0</v>
      </c>
      <c r="E30" s="130">
        <f>'BA Form 2 Event Data'!CL33-'BA Form 2 Event Data'!W33</f>
        <v>0</v>
      </c>
      <c r="F30" s="131" t="str">
        <f ca="1">'Data Entry1224'!J30</f>
        <v/>
      </c>
      <c r="G30" s="43" t="str">
        <f ca="1">'Data Entry1830'!J30</f>
        <v/>
      </c>
      <c r="H30" s="57" t="str">
        <f ca="1">'Data Entry2040'!J30</f>
        <v/>
      </c>
      <c r="I30" s="43" t="str">
        <f ca="1">'Data Entry1852'!J30</f>
        <v/>
      </c>
      <c r="J30" s="43" t="str">
        <f ca="1">'Data Entry2052'!J30</f>
        <v/>
      </c>
      <c r="K30" s="1" t="str">
        <f>'Data Entry'!K30</f>
        <v>Y</v>
      </c>
      <c r="M30" s="109">
        <f>'BA Form 2 Event Data'!AP33</f>
        <v>0</v>
      </c>
      <c r="N30" s="109">
        <f>'BA Form 2 Event Data'!AQ33</f>
        <v>0</v>
      </c>
      <c r="O30" s="109">
        <f>'BA Form 2 Event Data'!AR33</f>
        <v>0</v>
      </c>
      <c r="P30" s="109">
        <f>'BA Form 2 Event Data'!BD33</f>
        <v>0</v>
      </c>
      <c r="Q30" s="109">
        <f>'BA Form 2 Event Data'!BE33</f>
        <v>0</v>
      </c>
      <c r="R30" s="109">
        <f>'BA Form 2 Event Data'!BF33</f>
        <v>0</v>
      </c>
      <c r="S30" s="109">
        <f>'BA Form 2 Event Data'!BR33</f>
        <v>0</v>
      </c>
      <c r="T30" s="109">
        <f>'BA Form 2 Event Data'!BS33</f>
        <v>0</v>
      </c>
      <c r="U30" s="109">
        <f>'BA Form 2 Event Data'!BT33</f>
        <v>0</v>
      </c>
      <c r="V30" s="109">
        <f>'BA Form 2 Event Data'!CF33</f>
        <v>0</v>
      </c>
      <c r="W30" s="109">
        <f>'BA Form 2 Event Data'!CG33</f>
        <v>0</v>
      </c>
      <c r="X30" s="109">
        <f>'BA Form 2 Event Data'!CH33</f>
        <v>0</v>
      </c>
      <c r="Y30" s="109">
        <f>'BA Form 2 Event Data'!CT33</f>
        <v>0</v>
      </c>
      <c r="Z30" s="109">
        <f>'BA Form 2 Event Data'!CU33</f>
        <v>0</v>
      </c>
      <c r="AA30" s="109">
        <f>'BA Form 2 Event Data'!CV33</f>
        <v>0</v>
      </c>
    </row>
    <row r="31" spans="1:27">
      <c r="A31" s="1">
        <v>28</v>
      </c>
      <c r="B31" s="21">
        <f>'Data Entry'!B31</f>
        <v>0</v>
      </c>
      <c r="C31" s="25">
        <f>'Data Entry'!C31</f>
        <v>0</v>
      </c>
      <c r="D31" s="129">
        <f>'BA Form 2 Event Data'!E34</f>
        <v>0</v>
      </c>
      <c r="E31" s="130">
        <f>'BA Form 2 Event Data'!CL34-'BA Form 2 Event Data'!W34</f>
        <v>0</v>
      </c>
      <c r="F31" s="131" t="str">
        <f ca="1">'Data Entry1224'!J31</f>
        <v/>
      </c>
      <c r="G31" s="43" t="str">
        <f ca="1">'Data Entry1830'!J31</f>
        <v/>
      </c>
      <c r="H31" s="57" t="str">
        <f ca="1">'Data Entry2040'!J31</f>
        <v/>
      </c>
      <c r="I31" s="43" t="str">
        <f ca="1">'Data Entry1852'!J31</f>
        <v/>
      </c>
      <c r="J31" s="43" t="str">
        <f ca="1">'Data Entry2052'!J31</f>
        <v/>
      </c>
      <c r="K31" s="1" t="str">
        <f>'Data Entry'!K31</f>
        <v>Y</v>
      </c>
      <c r="M31" s="109">
        <f>'BA Form 2 Event Data'!AP34</f>
        <v>0</v>
      </c>
      <c r="N31" s="109">
        <f>'BA Form 2 Event Data'!AQ34</f>
        <v>0</v>
      </c>
      <c r="O31" s="109">
        <f>'BA Form 2 Event Data'!AR34</f>
        <v>0</v>
      </c>
      <c r="P31" s="109">
        <f>'BA Form 2 Event Data'!BD34</f>
        <v>0</v>
      </c>
      <c r="Q31" s="109">
        <f>'BA Form 2 Event Data'!BE34</f>
        <v>0</v>
      </c>
      <c r="R31" s="109">
        <f>'BA Form 2 Event Data'!BF34</f>
        <v>0</v>
      </c>
      <c r="S31" s="109">
        <f>'BA Form 2 Event Data'!BR34</f>
        <v>0</v>
      </c>
      <c r="T31" s="109">
        <f>'BA Form 2 Event Data'!BS34</f>
        <v>0</v>
      </c>
      <c r="U31" s="109">
        <f>'BA Form 2 Event Data'!BT34</f>
        <v>0</v>
      </c>
      <c r="V31" s="109">
        <f>'BA Form 2 Event Data'!CF34</f>
        <v>0</v>
      </c>
      <c r="W31" s="109">
        <f>'BA Form 2 Event Data'!CG34</f>
        <v>0</v>
      </c>
      <c r="X31" s="109">
        <f>'BA Form 2 Event Data'!CH34</f>
        <v>0</v>
      </c>
      <c r="Y31" s="109">
        <f>'BA Form 2 Event Data'!CT34</f>
        <v>0</v>
      </c>
      <c r="Z31" s="109">
        <f>'BA Form 2 Event Data'!CU34</f>
        <v>0</v>
      </c>
      <c r="AA31" s="109">
        <f>'BA Form 2 Event Data'!CV34</f>
        <v>0</v>
      </c>
    </row>
    <row r="32" spans="1:27">
      <c r="A32" s="1">
        <v>29</v>
      </c>
      <c r="B32" s="23">
        <f>'Data Entry'!B32</f>
        <v>0</v>
      </c>
      <c r="C32" s="2">
        <f>'Data Entry'!C32</f>
        <v>0</v>
      </c>
      <c r="D32" s="129">
        <f>'BA Form 2 Event Data'!E35</f>
        <v>0</v>
      </c>
      <c r="E32" s="130">
        <f>'BA Form 2 Event Data'!CL35-'BA Form 2 Event Data'!W35</f>
        <v>0</v>
      </c>
      <c r="F32" s="132" t="str">
        <f ca="1">'Data Entry1224'!J32</f>
        <v/>
      </c>
      <c r="G32" s="43" t="str">
        <f ca="1">'Data Entry1830'!J32</f>
        <v/>
      </c>
      <c r="H32" s="57" t="str">
        <f ca="1">'Data Entry2040'!J32</f>
        <v/>
      </c>
      <c r="I32" s="43" t="str">
        <f ca="1">'Data Entry1852'!J32</f>
        <v/>
      </c>
      <c r="J32" s="43" t="str">
        <f ca="1">'Data Entry2052'!J32</f>
        <v/>
      </c>
      <c r="K32" s="1" t="str">
        <f>'Data Entry'!K32</f>
        <v>Y</v>
      </c>
      <c r="M32" s="109">
        <f>'BA Form 2 Event Data'!AP35</f>
        <v>0</v>
      </c>
      <c r="N32" s="109">
        <f>'BA Form 2 Event Data'!AQ35</f>
        <v>0</v>
      </c>
      <c r="O32" s="109">
        <f>'BA Form 2 Event Data'!AR35</f>
        <v>0</v>
      </c>
      <c r="P32" s="109">
        <f>'BA Form 2 Event Data'!BD35</f>
        <v>0</v>
      </c>
      <c r="Q32" s="109">
        <f>'BA Form 2 Event Data'!BE35</f>
        <v>0</v>
      </c>
      <c r="R32" s="109">
        <f>'BA Form 2 Event Data'!BF35</f>
        <v>0</v>
      </c>
      <c r="S32" s="109">
        <f>'BA Form 2 Event Data'!BR35</f>
        <v>0</v>
      </c>
      <c r="T32" s="109">
        <f>'BA Form 2 Event Data'!BS35</f>
        <v>0</v>
      </c>
      <c r="U32" s="109">
        <f>'BA Form 2 Event Data'!BT35</f>
        <v>0</v>
      </c>
      <c r="V32" s="109">
        <f>'BA Form 2 Event Data'!CF35</f>
        <v>0</v>
      </c>
      <c r="W32" s="109">
        <f>'BA Form 2 Event Data'!CG35</f>
        <v>0</v>
      </c>
      <c r="X32" s="109">
        <f>'BA Form 2 Event Data'!CH35</f>
        <v>0</v>
      </c>
      <c r="Y32" s="109">
        <f>'BA Form 2 Event Data'!CT35</f>
        <v>0</v>
      </c>
      <c r="Z32" s="109">
        <f>'BA Form 2 Event Data'!CU35</f>
        <v>0</v>
      </c>
      <c r="AA32" s="109">
        <f>'BA Form 2 Event Data'!CV35</f>
        <v>0</v>
      </c>
    </row>
    <row r="33" spans="1:27">
      <c r="A33" s="1">
        <v>30</v>
      </c>
      <c r="B33" s="23">
        <f>'Data Entry'!B33</f>
        <v>0</v>
      </c>
      <c r="C33" s="2">
        <f>'Data Entry'!C33</f>
        <v>0</v>
      </c>
      <c r="D33" s="129">
        <f>'BA Form 2 Event Data'!E36</f>
        <v>0</v>
      </c>
      <c r="E33" s="130">
        <f>'BA Form 2 Event Data'!CL36-'BA Form 2 Event Data'!W36</f>
        <v>0</v>
      </c>
      <c r="F33" s="132" t="str">
        <f ca="1">'Data Entry1224'!J33</f>
        <v/>
      </c>
      <c r="G33" s="43" t="str">
        <f ca="1">'Data Entry1830'!J33</f>
        <v/>
      </c>
      <c r="H33" s="57" t="str">
        <f ca="1">'Data Entry2040'!J33</f>
        <v/>
      </c>
      <c r="I33" s="43" t="str">
        <f ca="1">'Data Entry1852'!J33</f>
        <v/>
      </c>
      <c r="J33" s="43" t="str">
        <f ca="1">'Data Entry2052'!J33</f>
        <v/>
      </c>
      <c r="K33" s="1" t="str">
        <f>'Data Entry'!K33</f>
        <v>Y</v>
      </c>
      <c r="M33" s="109">
        <f>'BA Form 2 Event Data'!AP36</f>
        <v>0</v>
      </c>
      <c r="N33" s="109">
        <f>'BA Form 2 Event Data'!AQ36</f>
        <v>0</v>
      </c>
      <c r="O33" s="109">
        <f>'BA Form 2 Event Data'!AR36</f>
        <v>0</v>
      </c>
      <c r="P33" s="109">
        <f>'BA Form 2 Event Data'!BD36</f>
        <v>0</v>
      </c>
      <c r="Q33" s="109">
        <f>'BA Form 2 Event Data'!BE36</f>
        <v>0</v>
      </c>
      <c r="R33" s="109">
        <f>'BA Form 2 Event Data'!BF36</f>
        <v>0</v>
      </c>
      <c r="S33" s="109">
        <f>'BA Form 2 Event Data'!BR36</f>
        <v>0</v>
      </c>
      <c r="T33" s="109">
        <f>'BA Form 2 Event Data'!BS36</f>
        <v>0</v>
      </c>
      <c r="U33" s="109">
        <f>'BA Form 2 Event Data'!BT36</f>
        <v>0</v>
      </c>
      <c r="V33" s="109">
        <f>'BA Form 2 Event Data'!CF36</f>
        <v>0</v>
      </c>
      <c r="W33" s="109">
        <f>'BA Form 2 Event Data'!CG36</f>
        <v>0</v>
      </c>
      <c r="X33" s="109">
        <f>'BA Form 2 Event Data'!CH36</f>
        <v>0</v>
      </c>
      <c r="Y33" s="109">
        <f>'BA Form 2 Event Data'!CT36</f>
        <v>0</v>
      </c>
      <c r="Z33" s="109">
        <f>'BA Form 2 Event Data'!CU36</f>
        <v>0</v>
      </c>
      <c r="AA33" s="109">
        <f>'BA Form 2 Event Data'!CV36</f>
        <v>0</v>
      </c>
    </row>
    <row r="34" spans="1:27">
      <c r="A34" s="1">
        <v>31</v>
      </c>
      <c r="B34" s="21">
        <f>'Data Entry'!B34</f>
        <v>0</v>
      </c>
      <c r="C34" s="25">
        <f>'Data Entry'!C34</f>
        <v>0</v>
      </c>
      <c r="D34" s="129">
        <f>'BA Form 2 Event Data'!E37</f>
        <v>0</v>
      </c>
      <c r="E34" s="130">
        <f>'BA Form 2 Event Data'!CL37-'BA Form 2 Event Data'!W37</f>
        <v>0</v>
      </c>
      <c r="F34" s="131" t="str">
        <f ca="1">'Data Entry1224'!J34</f>
        <v/>
      </c>
      <c r="G34" s="43" t="str">
        <f ca="1">'Data Entry1830'!J34</f>
        <v/>
      </c>
      <c r="H34" s="57" t="str">
        <f ca="1">'Data Entry2040'!J34</f>
        <v/>
      </c>
      <c r="I34" s="43" t="str">
        <f ca="1">'Data Entry1852'!J34</f>
        <v/>
      </c>
      <c r="J34" s="43" t="str">
        <f ca="1">'Data Entry2052'!J34</f>
        <v/>
      </c>
      <c r="K34" s="1" t="str">
        <f>'Data Entry'!K34</f>
        <v>Y</v>
      </c>
      <c r="M34" s="109">
        <f>'BA Form 2 Event Data'!AP37</f>
        <v>0</v>
      </c>
      <c r="N34" s="109">
        <f>'BA Form 2 Event Data'!AQ37</f>
        <v>0</v>
      </c>
      <c r="O34" s="109">
        <f>'BA Form 2 Event Data'!AR37</f>
        <v>0</v>
      </c>
      <c r="P34" s="109">
        <f>'BA Form 2 Event Data'!BD37</f>
        <v>0</v>
      </c>
      <c r="Q34" s="109">
        <f>'BA Form 2 Event Data'!BE37</f>
        <v>0</v>
      </c>
      <c r="R34" s="109">
        <f>'BA Form 2 Event Data'!BF37</f>
        <v>0</v>
      </c>
      <c r="S34" s="109">
        <f>'BA Form 2 Event Data'!BR37</f>
        <v>0</v>
      </c>
      <c r="T34" s="109">
        <f>'BA Form 2 Event Data'!BS37</f>
        <v>0</v>
      </c>
      <c r="U34" s="109">
        <f>'BA Form 2 Event Data'!BT37</f>
        <v>0</v>
      </c>
      <c r="V34" s="109">
        <f>'BA Form 2 Event Data'!CF37</f>
        <v>0</v>
      </c>
      <c r="W34" s="109">
        <f>'BA Form 2 Event Data'!CG37</f>
        <v>0</v>
      </c>
      <c r="X34" s="109">
        <f>'BA Form 2 Event Data'!CH37</f>
        <v>0</v>
      </c>
      <c r="Y34" s="109">
        <f>'BA Form 2 Event Data'!CT37</f>
        <v>0</v>
      </c>
      <c r="Z34" s="109">
        <f>'BA Form 2 Event Data'!CU37</f>
        <v>0</v>
      </c>
      <c r="AA34" s="109">
        <f>'BA Form 2 Event Data'!CV37</f>
        <v>0</v>
      </c>
    </row>
    <row r="35" spans="1:27">
      <c r="A35" s="1">
        <v>32</v>
      </c>
      <c r="B35" s="21">
        <f>'Data Entry'!B35</f>
        <v>0</v>
      </c>
      <c r="C35" s="25">
        <f>'Data Entry'!C35</f>
        <v>0</v>
      </c>
      <c r="D35" s="129">
        <f>'BA Form 2 Event Data'!E38</f>
        <v>0</v>
      </c>
      <c r="E35" s="130">
        <f>'BA Form 2 Event Data'!CL38-'BA Form 2 Event Data'!W38</f>
        <v>0</v>
      </c>
      <c r="F35" s="131" t="str">
        <f ca="1">'Data Entry1224'!J35</f>
        <v/>
      </c>
      <c r="G35" s="43" t="str">
        <f ca="1">'Data Entry1830'!J35</f>
        <v/>
      </c>
      <c r="H35" s="57" t="str">
        <f ca="1">'Data Entry2040'!J35</f>
        <v/>
      </c>
      <c r="I35" s="43" t="str">
        <f ca="1">'Data Entry1852'!J35</f>
        <v/>
      </c>
      <c r="J35" s="43" t="str">
        <f ca="1">'Data Entry2052'!J35</f>
        <v/>
      </c>
      <c r="K35" s="1" t="str">
        <f>'Data Entry'!K35</f>
        <v>Y</v>
      </c>
      <c r="M35" s="109">
        <f>'BA Form 2 Event Data'!AP38</f>
        <v>0</v>
      </c>
      <c r="N35" s="109">
        <f>'BA Form 2 Event Data'!AQ38</f>
        <v>0</v>
      </c>
      <c r="O35" s="109">
        <f>'BA Form 2 Event Data'!AR38</f>
        <v>0</v>
      </c>
      <c r="P35" s="109">
        <f>'BA Form 2 Event Data'!BD38</f>
        <v>0</v>
      </c>
      <c r="Q35" s="109">
        <f>'BA Form 2 Event Data'!BE38</f>
        <v>0</v>
      </c>
      <c r="R35" s="109">
        <f>'BA Form 2 Event Data'!BF38</f>
        <v>0</v>
      </c>
      <c r="S35" s="109">
        <f>'BA Form 2 Event Data'!BR38</f>
        <v>0</v>
      </c>
      <c r="T35" s="109">
        <f>'BA Form 2 Event Data'!BS38</f>
        <v>0</v>
      </c>
      <c r="U35" s="109">
        <f>'BA Form 2 Event Data'!BT38</f>
        <v>0</v>
      </c>
      <c r="V35" s="109">
        <f>'BA Form 2 Event Data'!CF38</f>
        <v>0</v>
      </c>
      <c r="W35" s="109">
        <f>'BA Form 2 Event Data'!CG38</f>
        <v>0</v>
      </c>
      <c r="X35" s="109">
        <f>'BA Form 2 Event Data'!CH38</f>
        <v>0</v>
      </c>
      <c r="Y35" s="109">
        <f>'BA Form 2 Event Data'!CT38</f>
        <v>0</v>
      </c>
      <c r="Z35" s="109">
        <f>'BA Form 2 Event Data'!CU38</f>
        <v>0</v>
      </c>
      <c r="AA35" s="109">
        <f>'BA Form 2 Event Data'!CV38</f>
        <v>0</v>
      </c>
    </row>
    <row r="36" spans="1:27">
      <c r="A36" s="1">
        <v>33</v>
      </c>
      <c r="B36" s="23">
        <f>'Data Entry'!B36</f>
        <v>0</v>
      </c>
      <c r="C36" s="2">
        <f>'Data Entry'!C36</f>
        <v>0</v>
      </c>
      <c r="D36" s="129">
        <f>'BA Form 2 Event Data'!E39</f>
        <v>0</v>
      </c>
      <c r="E36" s="130">
        <f>'BA Form 2 Event Data'!CL39-'BA Form 2 Event Data'!W39</f>
        <v>0</v>
      </c>
      <c r="F36" s="132" t="str">
        <f ca="1">'Data Entry1224'!J36</f>
        <v/>
      </c>
      <c r="G36" s="43" t="str">
        <f ca="1">'Data Entry1830'!J36</f>
        <v/>
      </c>
      <c r="H36" s="57" t="str">
        <f ca="1">'Data Entry2040'!J36</f>
        <v/>
      </c>
      <c r="I36" s="43" t="str">
        <f ca="1">'Data Entry1852'!J36</f>
        <v/>
      </c>
      <c r="J36" s="43" t="str">
        <f ca="1">'Data Entry2052'!J36</f>
        <v/>
      </c>
      <c r="K36" s="1" t="str">
        <f>'Data Entry'!K36</f>
        <v>Y</v>
      </c>
      <c r="M36" s="109">
        <f>'BA Form 2 Event Data'!AP39</f>
        <v>0</v>
      </c>
      <c r="N36" s="109">
        <f>'BA Form 2 Event Data'!AQ39</f>
        <v>0</v>
      </c>
      <c r="O36" s="109">
        <f>'BA Form 2 Event Data'!AR39</f>
        <v>0</v>
      </c>
      <c r="P36" s="109">
        <f>'BA Form 2 Event Data'!BD39</f>
        <v>0</v>
      </c>
      <c r="Q36" s="109">
        <f>'BA Form 2 Event Data'!BE39</f>
        <v>0</v>
      </c>
      <c r="R36" s="109">
        <f>'BA Form 2 Event Data'!BF39</f>
        <v>0</v>
      </c>
      <c r="S36" s="109">
        <f>'BA Form 2 Event Data'!BR39</f>
        <v>0</v>
      </c>
      <c r="T36" s="109">
        <f>'BA Form 2 Event Data'!BS39</f>
        <v>0</v>
      </c>
      <c r="U36" s="109">
        <f>'BA Form 2 Event Data'!BT39</f>
        <v>0</v>
      </c>
      <c r="V36" s="109">
        <f>'BA Form 2 Event Data'!CF39</f>
        <v>0</v>
      </c>
      <c r="W36" s="109">
        <f>'BA Form 2 Event Data'!CG39</f>
        <v>0</v>
      </c>
      <c r="X36" s="109">
        <f>'BA Form 2 Event Data'!CH39</f>
        <v>0</v>
      </c>
      <c r="Y36" s="109">
        <f>'BA Form 2 Event Data'!CT39</f>
        <v>0</v>
      </c>
      <c r="Z36" s="109">
        <f>'BA Form 2 Event Data'!CU39</f>
        <v>0</v>
      </c>
      <c r="AA36" s="109">
        <f>'BA Form 2 Event Data'!CV39</f>
        <v>0</v>
      </c>
    </row>
    <row r="37" spans="1:27">
      <c r="A37" s="1">
        <v>34</v>
      </c>
      <c r="B37" s="23">
        <f>'Data Entry'!B37</f>
        <v>0</v>
      </c>
      <c r="C37" s="2">
        <f>'Data Entry'!C37</f>
        <v>0</v>
      </c>
      <c r="D37" s="129">
        <f>'BA Form 2 Event Data'!E40</f>
        <v>0</v>
      </c>
      <c r="E37" s="130">
        <f>'BA Form 2 Event Data'!CL40-'BA Form 2 Event Data'!W40</f>
        <v>0</v>
      </c>
      <c r="F37" s="132" t="str">
        <f ca="1">'Data Entry1224'!J37</f>
        <v/>
      </c>
      <c r="G37" s="43" t="str">
        <f ca="1">'Data Entry1830'!J37</f>
        <v/>
      </c>
      <c r="H37" s="57" t="str">
        <f ca="1">'Data Entry2040'!J37</f>
        <v/>
      </c>
      <c r="I37" s="43" t="str">
        <f ca="1">'Data Entry1852'!J37</f>
        <v/>
      </c>
      <c r="J37" s="43" t="str">
        <f ca="1">'Data Entry2052'!J37</f>
        <v/>
      </c>
      <c r="K37" s="1" t="str">
        <f>'Data Entry'!K37</f>
        <v>Y</v>
      </c>
      <c r="M37" s="109">
        <f>'BA Form 2 Event Data'!AP40</f>
        <v>0</v>
      </c>
      <c r="N37" s="109">
        <f>'BA Form 2 Event Data'!AQ40</f>
        <v>0</v>
      </c>
      <c r="O37" s="109">
        <f>'BA Form 2 Event Data'!AR40</f>
        <v>0</v>
      </c>
      <c r="P37" s="109">
        <f>'BA Form 2 Event Data'!BD40</f>
        <v>0</v>
      </c>
      <c r="Q37" s="109">
        <f>'BA Form 2 Event Data'!BE40</f>
        <v>0</v>
      </c>
      <c r="R37" s="109">
        <f>'BA Form 2 Event Data'!BF40</f>
        <v>0</v>
      </c>
      <c r="S37" s="109">
        <f>'BA Form 2 Event Data'!BR40</f>
        <v>0</v>
      </c>
      <c r="T37" s="109">
        <f>'BA Form 2 Event Data'!BS40</f>
        <v>0</v>
      </c>
      <c r="U37" s="109">
        <f>'BA Form 2 Event Data'!BT40</f>
        <v>0</v>
      </c>
      <c r="V37" s="109">
        <f>'BA Form 2 Event Data'!CF40</f>
        <v>0</v>
      </c>
      <c r="W37" s="109">
        <f>'BA Form 2 Event Data'!CG40</f>
        <v>0</v>
      </c>
      <c r="X37" s="109">
        <f>'BA Form 2 Event Data'!CH40</f>
        <v>0</v>
      </c>
      <c r="Y37" s="109">
        <f>'BA Form 2 Event Data'!CT40</f>
        <v>0</v>
      </c>
      <c r="Z37" s="109">
        <f>'BA Form 2 Event Data'!CU40</f>
        <v>0</v>
      </c>
      <c r="AA37" s="109">
        <f>'BA Form 2 Event Data'!CV40</f>
        <v>0</v>
      </c>
    </row>
    <row r="38" spans="1:27">
      <c r="A38" s="1">
        <v>35</v>
      </c>
      <c r="B38" s="21">
        <f>'Data Entry'!B38</f>
        <v>0</v>
      </c>
      <c r="C38" s="25">
        <f>'Data Entry'!C38</f>
        <v>0</v>
      </c>
      <c r="D38" s="129">
        <f>'BA Form 2 Event Data'!E41</f>
        <v>0</v>
      </c>
      <c r="E38" s="130">
        <f>'BA Form 2 Event Data'!CL41-'BA Form 2 Event Data'!W41</f>
        <v>0</v>
      </c>
      <c r="F38" s="131" t="str">
        <f ca="1">'Data Entry1224'!J38</f>
        <v/>
      </c>
      <c r="G38" s="43" t="str">
        <f ca="1">'Data Entry1830'!J38</f>
        <v/>
      </c>
      <c r="H38" s="57" t="str">
        <f ca="1">'Data Entry2040'!J38</f>
        <v/>
      </c>
      <c r="I38" s="43" t="str">
        <f ca="1">'Data Entry1852'!J38</f>
        <v/>
      </c>
      <c r="J38" s="43" t="str">
        <f ca="1">'Data Entry2052'!J38</f>
        <v/>
      </c>
      <c r="K38" s="1" t="str">
        <f>'Data Entry'!K38</f>
        <v>Y</v>
      </c>
      <c r="M38" s="109">
        <f>'BA Form 2 Event Data'!AP41</f>
        <v>0</v>
      </c>
      <c r="N38" s="109">
        <f>'BA Form 2 Event Data'!AQ41</f>
        <v>0</v>
      </c>
      <c r="O38" s="109">
        <f>'BA Form 2 Event Data'!AR41</f>
        <v>0</v>
      </c>
      <c r="P38" s="109">
        <f>'BA Form 2 Event Data'!BD41</f>
        <v>0</v>
      </c>
      <c r="Q38" s="109">
        <f>'BA Form 2 Event Data'!BE41</f>
        <v>0</v>
      </c>
      <c r="R38" s="109">
        <f>'BA Form 2 Event Data'!BF41</f>
        <v>0</v>
      </c>
      <c r="S38" s="109">
        <f>'BA Form 2 Event Data'!BR41</f>
        <v>0</v>
      </c>
      <c r="T38" s="109">
        <f>'BA Form 2 Event Data'!BS41</f>
        <v>0</v>
      </c>
      <c r="U38" s="109">
        <f>'BA Form 2 Event Data'!BT41</f>
        <v>0</v>
      </c>
      <c r="V38" s="109">
        <f>'BA Form 2 Event Data'!CF41</f>
        <v>0</v>
      </c>
      <c r="W38" s="109">
        <f>'BA Form 2 Event Data'!CG41</f>
        <v>0</v>
      </c>
      <c r="X38" s="109">
        <f>'BA Form 2 Event Data'!CH41</f>
        <v>0</v>
      </c>
      <c r="Y38" s="109">
        <f>'BA Form 2 Event Data'!CT41</f>
        <v>0</v>
      </c>
      <c r="Z38" s="109">
        <f>'BA Form 2 Event Data'!CU41</f>
        <v>0</v>
      </c>
      <c r="AA38" s="109">
        <f>'BA Form 2 Event Data'!CV41</f>
        <v>0</v>
      </c>
    </row>
    <row r="39" spans="1:27">
      <c r="A39" s="1">
        <v>36</v>
      </c>
      <c r="B39" s="21">
        <f>'Data Entry'!B39</f>
        <v>0</v>
      </c>
      <c r="C39" s="25">
        <f>'Data Entry'!C39</f>
        <v>0</v>
      </c>
      <c r="D39" s="129">
        <f>'BA Form 2 Event Data'!E42</f>
        <v>0</v>
      </c>
      <c r="E39" s="130">
        <f>'BA Form 2 Event Data'!CL42-'BA Form 2 Event Data'!W42</f>
        <v>0</v>
      </c>
      <c r="F39" s="131" t="str">
        <f ca="1">'Data Entry1224'!J39</f>
        <v/>
      </c>
      <c r="G39" s="43" t="str">
        <f ca="1">'Data Entry1830'!J39</f>
        <v/>
      </c>
      <c r="H39" s="57" t="str">
        <f ca="1">'Data Entry2040'!J39</f>
        <v/>
      </c>
      <c r="I39" s="43" t="str">
        <f ca="1">'Data Entry1852'!J39</f>
        <v/>
      </c>
      <c r="J39" s="43" t="str">
        <f ca="1">'Data Entry2052'!J39</f>
        <v/>
      </c>
      <c r="K39" s="1" t="str">
        <f>'Data Entry'!K39</f>
        <v>Y</v>
      </c>
      <c r="M39" s="109">
        <f>'BA Form 2 Event Data'!AP42</f>
        <v>0</v>
      </c>
      <c r="N39" s="109">
        <f>'BA Form 2 Event Data'!AQ42</f>
        <v>0</v>
      </c>
      <c r="O39" s="109">
        <f>'BA Form 2 Event Data'!AR42</f>
        <v>0</v>
      </c>
      <c r="P39" s="109">
        <f>'BA Form 2 Event Data'!BD42</f>
        <v>0</v>
      </c>
      <c r="Q39" s="109">
        <f>'BA Form 2 Event Data'!BE42</f>
        <v>0</v>
      </c>
      <c r="R39" s="109">
        <f>'BA Form 2 Event Data'!BF42</f>
        <v>0</v>
      </c>
      <c r="S39" s="109">
        <f>'BA Form 2 Event Data'!BR42</f>
        <v>0</v>
      </c>
      <c r="T39" s="109">
        <f>'BA Form 2 Event Data'!BS42</f>
        <v>0</v>
      </c>
      <c r="U39" s="109">
        <f>'BA Form 2 Event Data'!BT42</f>
        <v>0</v>
      </c>
      <c r="V39" s="109">
        <f>'BA Form 2 Event Data'!CF42</f>
        <v>0</v>
      </c>
      <c r="W39" s="109">
        <f>'BA Form 2 Event Data'!CG42</f>
        <v>0</v>
      </c>
      <c r="X39" s="109">
        <f>'BA Form 2 Event Data'!CH42</f>
        <v>0</v>
      </c>
      <c r="Y39" s="109">
        <f>'BA Form 2 Event Data'!CT42</f>
        <v>0</v>
      </c>
      <c r="Z39" s="109">
        <f>'BA Form 2 Event Data'!CU42</f>
        <v>0</v>
      </c>
      <c r="AA39" s="109">
        <f>'BA Form 2 Event Data'!CV42</f>
        <v>0</v>
      </c>
    </row>
    <row r="40" spans="1:27">
      <c r="A40" s="1">
        <v>37</v>
      </c>
      <c r="B40" s="23">
        <f>'Data Entry'!B40</f>
        <v>0</v>
      </c>
      <c r="C40" s="2">
        <f>'Data Entry'!C40</f>
        <v>0</v>
      </c>
      <c r="D40" s="129">
        <f>'BA Form 2 Event Data'!E43</f>
        <v>0</v>
      </c>
      <c r="E40" s="130">
        <f>'BA Form 2 Event Data'!CL43-'BA Form 2 Event Data'!W43</f>
        <v>0</v>
      </c>
      <c r="F40" s="132" t="str">
        <f ca="1">'Data Entry1224'!J40</f>
        <v/>
      </c>
      <c r="G40" s="43" t="str">
        <f ca="1">'Data Entry1830'!J40</f>
        <v/>
      </c>
      <c r="H40" s="57" t="str">
        <f ca="1">'Data Entry2040'!J40</f>
        <v/>
      </c>
      <c r="I40" s="43" t="str">
        <f ca="1">'Data Entry1852'!J40</f>
        <v/>
      </c>
      <c r="J40" s="43" t="str">
        <f ca="1">'Data Entry2052'!J40</f>
        <v/>
      </c>
      <c r="K40" s="1" t="str">
        <f>'Data Entry'!K40</f>
        <v>Y</v>
      </c>
      <c r="M40" s="109">
        <f>'BA Form 2 Event Data'!AP43</f>
        <v>0</v>
      </c>
      <c r="N40" s="109">
        <f>'BA Form 2 Event Data'!AQ43</f>
        <v>0</v>
      </c>
      <c r="O40" s="109">
        <f>'BA Form 2 Event Data'!AR43</f>
        <v>0</v>
      </c>
      <c r="P40" s="109">
        <f>'BA Form 2 Event Data'!BD43</f>
        <v>0</v>
      </c>
      <c r="Q40" s="109">
        <f>'BA Form 2 Event Data'!BE43</f>
        <v>0</v>
      </c>
      <c r="R40" s="109">
        <f>'BA Form 2 Event Data'!BF43</f>
        <v>0</v>
      </c>
      <c r="S40" s="109">
        <f>'BA Form 2 Event Data'!BR43</f>
        <v>0</v>
      </c>
      <c r="T40" s="109">
        <f>'BA Form 2 Event Data'!BS43</f>
        <v>0</v>
      </c>
      <c r="U40" s="109">
        <f>'BA Form 2 Event Data'!BT43</f>
        <v>0</v>
      </c>
      <c r="V40" s="109">
        <f>'BA Form 2 Event Data'!CF43</f>
        <v>0</v>
      </c>
      <c r="W40" s="109">
        <f>'BA Form 2 Event Data'!CG43</f>
        <v>0</v>
      </c>
      <c r="X40" s="109">
        <f>'BA Form 2 Event Data'!CH43</f>
        <v>0</v>
      </c>
      <c r="Y40" s="109">
        <f>'BA Form 2 Event Data'!CT43</f>
        <v>0</v>
      </c>
      <c r="Z40" s="109">
        <f>'BA Form 2 Event Data'!CU43</f>
        <v>0</v>
      </c>
      <c r="AA40" s="109">
        <f>'BA Form 2 Event Data'!CV43</f>
        <v>0</v>
      </c>
    </row>
    <row r="41" spans="1:27">
      <c r="A41" s="1">
        <v>38</v>
      </c>
      <c r="B41" s="23">
        <f>'Data Entry'!B41</f>
        <v>0</v>
      </c>
      <c r="C41" s="2">
        <f>'Data Entry'!C41</f>
        <v>0</v>
      </c>
      <c r="D41" s="129">
        <f>'BA Form 2 Event Data'!E44</f>
        <v>0</v>
      </c>
      <c r="E41" s="130">
        <f>'BA Form 2 Event Data'!CL44-'BA Form 2 Event Data'!W44</f>
        <v>0</v>
      </c>
      <c r="F41" s="132" t="str">
        <f ca="1">'Data Entry1224'!J41</f>
        <v/>
      </c>
      <c r="G41" s="43" t="str">
        <f ca="1">'Data Entry1830'!J41</f>
        <v/>
      </c>
      <c r="H41" s="57" t="str">
        <f ca="1">'Data Entry2040'!J41</f>
        <v/>
      </c>
      <c r="I41" s="43" t="str">
        <f ca="1">'Data Entry1852'!J41</f>
        <v/>
      </c>
      <c r="J41" s="43" t="str">
        <f ca="1">'Data Entry2052'!J41</f>
        <v/>
      </c>
      <c r="K41" s="1" t="str">
        <f>'Data Entry'!K41</f>
        <v>Y</v>
      </c>
      <c r="M41" s="109">
        <f>'BA Form 2 Event Data'!AP44</f>
        <v>0</v>
      </c>
      <c r="N41" s="109">
        <f>'BA Form 2 Event Data'!AQ44</f>
        <v>0</v>
      </c>
      <c r="O41" s="109">
        <f>'BA Form 2 Event Data'!AR44</f>
        <v>0</v>
      </c>
      <c r="P41" s="109">
        <f>'BA Form 2 Event Data'!BD44</f>
        <v>0</v>
      </c>
      <c r="Q41" s="109">
        <f>'BA Form 2 Event Data'!BE44</f>
        <v>0</v>
      </c>
      <c r="R41" s="109">
        <f>'BA Form 2 Event Data'!BF44</f>
        <v>0</v>
      </c>
      <c r="S41" s="109">
        <f>'BA Form 2 Event Data'!BR44</f>
        <v>0</v>
      </c>
      <c r="T41" s="109">
        <f>'BA Form 2 Event Data'!BS44</f>
        <v>0</v>
      </c>
      <c r="U41" s="109">
        <f>'BA Form 2 Event Data'!BT44</f>
        <v>0</v>
      </c>
      <c r="V41" s="109">
        <f>'BA Form 2 Event Data'!CF44</f>
        <v>0</v>
      </c>
      <c r="W41" s="109">
        <f>'BA Form 2 Event Data'!CG44</f>
        <v>0</v>
      </c>
      <c r="X41" s="109">
        <f>'BA Form 2 Event Data'!CH44</f>
        <v>0</v>
      </c>
      <c r="Y41" s="109">
        <f>'BA Form 2 Event Data'!CT44</f>
        <v>0</v>
      </c>
      <c r="Z41" s="109">
        <f>'BA Form 2 Event Data'!CU44</f>
        <v>0</v>
      </c>
      <c r="AA41" s="109">
        <f>'BA Form 2 Event Data'!CV44</f>
        <v>0</v>
      </c>
    </row>
    <row r="42" spans="1:27">
      <c r="A42" s="1">
        <v>39</v>
      </c>
      <c r="B42" s="21">
        <f>'Data Entry'!B42</f>
        <v>0</v>
      </c>
      <c r="C42" s="25">
        <f>'Data Entry'!C42</f>
        <v>0</v>
      </c>
      <c r="D42" s="129">
        <f>'BA Form 2 Event Data'!E45</f>
        <v>0</v>
      </c>
      <c r="E42" s="130">
        <f>'BA Form 2 Event Data'!CL45-'BA Form 2 Event Data'!W45</f>
        <v>0</v>
      </c>
      <c r="F42" s="131" t="str">
        <f ca="1">'Data Entry1224'!J42</f>
        <v/>
      </c>
      <c r="G42" s="43" t="str">
        <f ca="1">'Data Entry1830'!J42</f>
        <v/>
      </c>
      <c r="H42" s="57" t="str">
        <f ca="1">'Data Entry2040'!J42</f>
        <v/>
      </c>
      <c r="I42" s="43" t="str">
        <f ca="1">'Data Entry1852'!J42</f>
        <v/>
      </c>
      <c r="J42" s="43" t="str">
        <f ca="1">'Data Entry2052'!J42</f>
        <v/>
      </c>
      <c r="K42" s="1" t="str">
        <f>'Data Entry'!K42</f>
        <v>Y</v>
      </c>
      <c r="M42" s="109">
        <f>'BA Form 2 Event Data'!AP45</f>
        <v>0</v>
      </c>
      <c r="N42" s="109">
        <f>'BA Form 2 Event Data'!AQ45</f>
        <v>0</v>
      </c>
      <c r="O42" s="109">
        <f>'BA Form 2 Event Data'!AR45</f>
        <v>0</v>
      </c>
      <c r="P42" s="109">
        <f>'BA Form 2 Event Data'!BD45</f>
        <v>0</v>
      </c>
      <c r="Q42" s="109">
        <f>'BA Form 2 Event Data'!BE45</f>
        <v>0</v>
      </c>
      <c r="R42" s="109">
        <f>'BA Form 2 Event Data'!BF45</f>
        <v>0</v>
      </c>
      <c r="S42" s="109">
        <f>'BA Form 2 Event Data'!BR45</f>
        <v>0</v>
      </c>
      <c r="T42" s="109">
        <f>'BA Form 2 Event Data'!BS45</f>
        <v>0</v>
      </c>
      <c r="U42" s="109">
        <f>'BA Form 2 Event Data'!BT45</f>
        <v>0</v>
      </c>
      <c r="V42" s="109">
        <f>'BA Form 2 Event Data'!CF45</f>
        <v>0</v>
      </c>
      <c r="W42" s="109">
        <f>'BA Form 2 Event Data'!CG45</f>
        <v>0</v>
      </c>
      <c r="X42" s="109">
        <f>'BA Form 2 Event Data'!CH45</f>
        <v>0</v>
      </c>
      <c r="Y42" s="109">
        <f>'BA Form 2 Event Data'!CT45</f>
        <v>0</v>
      </c>
      <c r="Z42" s="109">
        <f>'BA Form 2 Event Data'!CU45</f>
        <v>0</v>
      </c>
      <c r="AA42" s="109">
        <f>'BA Form 2 Event Data'!CV45</f>
        <v>0</v>
      </c>
    </row>
    <row r="43" spans="1:27">
      <c r="A43" s="1">
        <v>40</v>
      </c>
      <c r="B43" s="21">
        <f>'Data Entry'!B43</f>
        <v>0</v>
      </c>
      <c r="C43" s="25">
        <f>'Data Entry'!C43</f>
        <v>0</v>
      </c>
      <c r="D43" s="129">
        <f>'BA Form 2 Event Data'!E46</f>
        <v>0</v>
      </c>
      <c r="E43" s="130">
        <f>'BA Form 2 Event Data'!CL46-'BA Form 2 Event Data'!W46</f>
        <v>0</v>
      </c>
      <c r="F43" s="131" t="str">
        <f ca="1">'Data Entry1224'!J43</f>
        <v/>
      </c>
      <c r="G43" s="43" t="str">
        <f ca="1">'Data Entry1830'!J43</f>
        <v/>
      </c>
      <c r="H43" s="57" t="str">
        <f ca="1">'Data Entry2040'!J43</f>
        <v/>
      </c>
      <c r="I43" s="43" t="str">
        <f ca="1">'Data Entry1852'!J43</f>
        <v/>
      </c>
      <c r="J43" s="43" t="str">
        <f ca="1">'Data Entry2052'!J43</f>
        <v/>
      </c>
      <c r="K43" s="1" t="str">
        <f>'Data Entry'!K43</f>
        <v>Y</v>
      </c>
      <c r="M43" s="109">
        <f>'BA Form 2 Event Data'!AP46</f>
        <v>0</v>
      </c>
      <c r="N43" s="109">
        <f>'BA Form 2 Event Data'!AQ46</f>
        <v>0</v>
      </c>
      <c r="O43" s="109">
        <f>'BA Form 2 Event Data'!AR46</f>
        <v>0</v>
      </c>
      <c r="P43" s="109">
        <f>'BA Form 2 Event Data'!BD46</f>
        <v>0</v>
      </c>
      <c r="Q43" s="109">
        <f>'BA Form 2 Event Data'!BE46</f>
        <v>0</v>
      </c>
      <c r="R43" s="109">
        <f>'BA Form 2 Event Data'!BF46</f>
        <v>0</v>
      </c>
      <c r="S43" s="109">
        <f>'BA Form 2 Event Data'!BR46</f>
        <v>0</v>
      </c>
      <c r="T43" s="109">
        <f>'BA Form 2 Event Data'!BS46</f>
        <v>0</v>
      </c>
      <c r="U43" s="109">
        <f>'BA Form 2 Event Data'!BT46</f>
        <v>0</v>
      </c>
      <c r="V43" s="109">
        <f>'BA Form 2 Event Data'!CF46</f>
        <v>0</v>
      </c>
      <c r="W43" s="109">
        <f>'BA Form 2 Event Data'!CG46</f>
        <v>0</v>
      </c>
      <c r="X43" s="109">
        <f>'BA Form 2 Event Data'!CH46</f>
        <v>0</v>
      </c>
      <c r="Y43" s="109">
        <f>'BA Form 2 Event Data'!CT46</f>
        <v>0</v>
      </c>
      <c r="Z43" s="109">
        <f>'BA Form 2 Event Data'!CU46</f>
        <v>0</v>
      </c>
      <c r="AA43" s="109">
        <f>'BA Form 2 Event Data'!CV46</f>
        <v>0</v>
      </c>
    </row>
    <row r="44" spans="1:27">
      <c r="A44" s="1">
        <v>41</v>
      </c>
      <c r="B44" s="23">
        <f>'Data Entry'!B44</f>
        <v>0</v>
      </c>
      <c r="C44" s="2">
        <f>'Data Entry'!C44</f>
        <v>0</v>
      </c>
      <c r="D44" s="129">
        <f>'BA Form 2 Event Data'!E47</f>
        <v>0</v>
      </c>
      <c r="E44" s="130">
        <f>'BA Form 2 Event Data'!CL47-'BA Form 2 Event Data'!W47</f>
        <v>0</v>
      </c>
      <c r="F44" s="132" t="str">
        <f ca="1">'Data Entry1224'!J44</f>
        <v/>
      </c>
      <c r="G44" s="43" t="str">
        <f ca="1">'Data Entry1830'!J44</f>
        <v/>
      </c>
      <c r="H44" s="57" t="str">
        <f ca="1">'Data Entry2040'!J44</f>
        <v/>
      </c>
      <c r="I44" s="43" t="str">
        <f ca="1">'Data Entry1852'!J44</f>
        <v/>
      </c>
      <c r="J44" s="43" t="str">
        <f ca="1">'Data Entry2052'!J44</f>
        <v/>
      </c>
      <c r="K44" s="1" t="str">
        <f>'Data Entry'!K44</f>
        <v>Y</v>
      </c>
      <c r="M44" s="109">
        <f>'BA Form 2 Event Data'!AP47</f>
        <v>0</v>
      </c>
      <c r="N44" s="109">
        <f>'BA Form 2 Event Data'!AQ47</f>
        <v>0</v>
      </c>
      <c r="O44" s="109">
        <f>'BA Form 2 Event Data'!AR47</f>
        <v>0</v>
      </c>
      <c r="P44" s="109">
        <f>'BA Form 2 Event Data'!BD47</f>
        <v>0</v>
      </c>
      <c r="Q44" s="109">
        <f>'BA Form 2 Event Data'!BE47</f>
        <v>0</v>
      </c>
      <c r="R44" s="109">
        <f>'BA Form 2 Event Data'!BF47</f>
        <v>0</v>
      </c>
      <c r="S44" s="109">
        <f>'BA Form 2 Event Data'!BR47</f>
        <v>0</v>
      </c>
      <c r="T44" s="109">
        <f>'BA Form 2 Event Data'!BS47</f>
        <v>0</v>
      </c>
      <c r="U44" s="109">
        <f>'BA Form 2 Event Data'!BT47</f>
        <v>0</v>
      </c>
      <c r="V44" s="109">
        <f>'BA Form 2 Event Data'!CF47</f>
        <v>0</v>
      </c>
      <c r="W44" s="109">
        <f>'BA Form 2 Event Data'!CG47</f>
        <v>0</v>
      </c>
      <c r="X44" s="109">
        <f>'BA Form 2 Event Data'!CH47</f>
        <v>0</v>
      </c>
      <c r="Y44" s="109">
        <f>'BA Form 2 Event Data'!CT47</f>
        <v>0</v>
      </c>
      <c r="Z44" s="109">
        <f>'BA Form 2 Event Data'!CU47</f>
        <v>0</v>
      </c>
      <c r="AA44" s="109">
        <f>'BA Form 2 Event Data'!CV47</f>
        <v>0</v>
      </c>
    </row>
    <row r="45" spans="1:27">
      <c r="A45" s="1">
        <v>42</v>
      </c>
      <c r="B45" s="23">
        <f>'Data Entry'!B45</f>
        <v>0</v>
      </c>
      <c r="C45" s="2">
        <f>'Data Entry'!C45</f>
        <v>0</v>
      </c>
      <c r="D45" s="129">
        <f>'BA Form 2 Event Data'!E48</f>
        <v>0</v>
      </c>
      <c r="E45" s="130">
        <f>'BA Form 2 Event Data'!CL48-'BA Form 2 Event Data'!W48</f>
        <v>0</v>
      </c>
      <c r="F45" s="132" t="str">
        <f ca="1">'Data Entry1224'!J45</f>
        <v/>
      </c>
      <c r="G45" s="43" t="str">
        <f ca="1">'Data Entry1830'!J45</f>
        <v/>
      </c>
      <c r="H45" s="57" t="str">
        <f ca="1">'Data Entry2040'!J45</f>
        <v/>
      </c>
      <c r="I45" s="43" t="str">
        <f ca="1">'Data Entry1852'!J45</f>
        <v/>
      </c>
      <c r="J45" s="43" t="str">
        <f ca="1">'Data Entry2052'!J45</f>
        <v/>
      </c>
      <c r="K45" s="1" t="str">
        <f>'Data Entry'!K45</f>
        <v>Y</v>
      </c>
      <c r="M45" s="109">
        <f>'BA Form 2 Event Data'!AP48</f>
        <v>0</v>
      </c>
      <c r="N45" s="109">
        <f>'BA Form 2 Event Data'!AQ48</f>
        <v>0</v>
      </c>
      <c r="O45" s="109">
        <f>'BA Form 2 Event Data'!AR48</f>
        <v>0</v>
      </c>
      <c r="P45" s="109">
        <f>'BA Form 2 Event Data'!BD48</f>
        <v>0</v>
      </c>
      <c r="Q45" s="109">
        <f>'BA Form 2 Event Data'!BE48</f>
        <v>0</v>
      </c>
      <c r="R45" s="109">
        <f>'BA Form 2 Event Data'!BF48</f>
        <v>0</v>
      </c>
      <c r="S45" s="109">
        <f>'BA Form 2 Event Data'!BR48</f>
        <v>0</v>
      </c>
      <c r="T45" s="109">
        <f>'BA Form 2 Event Data'!BS48</f>
        <v>0</v>
      </c>
      <c r="U45" s="109">
        <f>'BA Form 2 Event Data'!BT48</f>
        <v>0</v>
      </c>
      <c r="V45" s="109">
        <f>'BA Form 2 Event Data'!CF48</f>
        <v>0</v>
      </c>
      <c r="W45" s="109">
        <f>'BA Form 2 Event Data'!CG48</f>
        <v>0</v>
      </c>
      <c r="X45" s="109">
        <f>'BA Form 2 Event Data'!CH48</f>
        <v>0</v>
      </c>
      <c r="Y45" s="109">
        <f>'BA Form 2 Event Data'!CT48</f>
        <v>0</v>
      </c>
      <c r="Z45" s="109">
        <f>'BA Form 2 Event Data'!CU48</f>
        <v>0</v>
      </c>
      <c r="AA45" s="109">
        <f>'BA Form 2 Event Data'!CV48</f>
        <v>0</v>
      </c>
    </row>
    <row r="48" spans="1:27">
      <c r="B48" s="152" t="s">
        <v>48</v>
      </c>
      <c r="F48" s="109" t="e">
        <f ca="1">'Data Entry1224'!M22</f>
        <v>#DIV/0!</v>
      </c>
      <c r="G48" s="109" t="e">
        <f ca="1">'Data Entry1830'!M22</f>
        <v>#DIV/0!</v>
      </c>
      <c r="H48" s="109" t="e">
        <f ca="1">'Data Entry2040'!M22</f>
        <v>#DIV/0!</v>
      </c>
      <c r="I48" s="109" t="e">
        <f ca="1">'Data Entry1852'!M22</f>
        <v>#DIV/0!</v>
      </c>
      <c r="J48" s="109" t="e">
        <f ca="1">'Data Entry2052'!M22</f>
        <v>#DIV/0!</v>
      </c>
    </row>
    <row r="49" spans="2:10" ht="26.25" thickBot="1">
      <c r="B49" s="153" t="str">
        <f>'Data Entry'!M7&amp;" FRM - Median Frequency Response (MW/0.1Hz)"</f>
        <v>2012 FRM - Median Frequency Response (MW/0.1Hz)</v>
      </c>
      <c r="F49" s="109" t="e">
        <f ca="1">'Data Entry'!M34</f>
        <v>#DIV/0!</v>
      </c>
      <c r="G49" s="109" t="e">
        <f ca="1">'Data Entry1830'!M34</f>
        <v>#DIV/0!</v>
      </c>
      <c r="H49" s="109" t="e">
        <f ca="1">'Data Entry2040'!M34</f>
        <v>#DIV/0!</v>
      </c>
      <c r="I49" s="109" t="e">
        <f ca="1">'Data Entry1852'!M34</f>
        <v>#DIV/0!</v>
      </c>
      <c r="J49" s="109" t="e">
        <f ca="1">'Data Entry2052'!M34</f>
        <v>#DIV/0!</v>
      </c>
    </row>
    <row r="50" spans="2:10">
      <c r="B50" s="152" t="str">
        <f>'Data Entry'!N24</f>
        <v>Regression Estimate of Frequency Response (MW/0.1Hz)</v>
      </c>
      <c r="F50" s="109">
        <f>'Data Entry'!M24</f>
        <v>-33.770602632089336</v>
      </c>
      <c r="G50" s="109">
        <f>'Data Entry1830'!M24</f>
        <v>-33.770602632089336</v>
      </c>
      <c r="H50" s="109">
        <f>'Data Entry2040'!M24</f>
        <v>-33.770602632089336</v>
      </c>
      <c r="I50" s="109">
        <f>'Data Entry1852'!M24</f>
        <v>-33.770602632089336</v>
      </c>
      <c r="J50" s="109">
        <f>'Data Entry2052'!M24</f>
        <v>-33.770602632089336</v>
      </c>
    </row>
    <row r="51" spans="2:10">
      <c r="B51" s="152" t="str">
        <f>'Data Entry'!N31</f>
        <v>2012 Frequency Response Obligation (FRO)</v>
      </c>
      <c r="F51">
        <f>'Data Entry'!M31</f>
        <v>-70</v>
      </c>
      <c r="G51">
        <f>'Data Entry1830'!M31</f>
        <v>-70</v>
      </c>
      <c r="H51">
        <f>'Data Entry2040'!M31</f>
        <v>-70</v>
      </c>
      <c r="I51">
        <f>'Data Entry1852'!M31</f>
        <v>-70</v>
      </c>
      <c r="J51">
        <f>'Data Entry2052'!M31</f>
        <v>-70</v>
      </c>
    </row>
  </sheetData>
  <mergeCells count="1">
    <mergeCell ref="E1:K1"/>
  </mergeCells>
  <conditionalFormatting sqref="J5:J45">
    <cfRule type="containsBlanks" dxfId="7" priority="7">
      <formula>LEN(TRIM(J5))=0</formula>
    </cfRule>
    <cfRule type="cellIs" dxfId="6" priority="8" operator="greaterThan">
      <formula>0</formula>
    </cfRule>
  </conditionalFormatting>
  <conditionalFormatting sqref="J5:J45">
    <cfRule type="containsBlanks" dxfId="5" priority="5">
      <formula>LEN(TRIM(J5))=0</formula>
    </cfRule>
    <cfRule type="cellIs" dxfId="4" priority="6" operator="greaterThan">
      <formula>0</formula>
    </cfRule>
  </conditionalFormatting>
  <conditionalFormatting sqref="J5:J45">
    <cfRule type="containsBlanks" dxfId="3" priority="3">
      <formula>LEN(TRIM(J5))=0</formula>
    </cfRule>
    <cfRule type="cellIs" dxfId="2" priority="4" operator="greaterThan">
      <formula>0</formula>
    </cfRule>
  </conditionalFormatting>
  <conditionalFormatting sqref="J5:J45">
    <cfRule type="containsBlanks" dxfId="1" priority="1">
      <formula>LEN(TRIM(J5))=0</formula>
    </cfRule>
    <cfRule type="cellIs" dxfId="0" priority="2" operator="greaterThan">
      <formula>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sheetPr codeName="Sheet2"/>
  <dimension ref="A1:E24"/>
  <sheetViews>
    <sheetView workbookViewId="0">
      <selection activeCell="B2" sqref="B2"/>
    </sheetView>
  </sheetViews>
  <sheetFormatPr defaultRowHeight="12.75"/>
  <cols>
    <col min="1" max="3" width="12.7109375" customWidth="1"/>
    <col min="4" max="4" width="13.5703125" customWidth="1"/>
    <col min="5" max="5" width="10.28515625" customWidth="1"/>
  </cols>
  <sheetData>
    <row r="1" spans="1:5" ht="78.75">
      <c r="A1" s="70" t="s">
        <v>22</v>
      </c>
      <c r="B1" s="74" t="s">
        <v>75</v>
      </c>
      <c r="C1" s="74" t="s">
        <v>76</v>
      </c>
      <c r="D1" s="74" t="s">
        <v>120</v>
      </c>
    </row>
    <row r="2" spans="1:5" ht="15.75">
      <c r="A2" s="73" t="s">
        <v>23</v>
      </c>
      <c r="B2" s="75"/>
      <c r="C2" s="75"/>
      <c r="D2" s="76">
        <v>-10</v>
      </c>
    </row>
    <row r="3" spans="1:5" ht="15.75">
      <c r="A3" s="73" t="s">
        <v>24</v>
      </c>
      <c r="B3" s="75"/>
      <c r="C3" s="75"/>
      <c r="D3" s="76">
        <v>-7</v>
      </c>
    </row>
    <row r="4" spans="1:5" ht="15.75">
      <c r="A4" s="73" t="s">
        <v>25</v>
      </c>
      <c r="B4" s="75"/>
      <c r="C4" s="75"/>
      <c r="D4" s="76">
        <v>-12</v>
      </c>
    </row>
    <row r="5" spans="1:5" ht="15.75">
      <c r="A5" s="73" t="s">
        <v>26</v>
      </c>
      <c r="B5" s="75"/>
      <c r="C5" s="75"/>
      <c r="D5" s="76">
        <v>-8</v>
      </c>
    </row>
    <row r="6" spans="1:5" ht="15.75">
      <c r="A6" s="73" t="s">
        <v>27</v>
      </c>
      <c r="B6" s="75"/>
      <c r="C6" s="75"/>
      <c r="D6" s="76">
        <v>-27</v>
      </c>
    </row>
    <row r="7" spans="1:5" ht="15.75">
      <c r="A7" s="73" t="s">
        <v>28</v>
      </c>
      <c r="B7" s="75"/>
      <c r="C7" s="75"/>
      <c r="D7" s="76">
        <v>-8.6999999999999993</v>
      </c>
    </row>
    <row r="8" spans="1:5" ht="15.75">
      <c r="A8" s="73" t="s">
        <v>29</v>
      </c>
      <c r="B8" s="75"/>
      <c r="C8" s="75"/>
      <c r="D8" s="76">
        <v>-8</v>
      </c>
    </row>
    <row r="9" spans="1:5" ht="15.75">
      <c r="A9" s="73" t="s">
        <v>30</v>
      </c>
      <c r="B9" s="75"/>
      <c r="C9" s="75"/>
      <c r="D9" s="76">
        <v>-8</v>
      </c>
    </row>
    <row r="10" spans="1:5" ht="15.75">
      <c r="A10" s="73" t="s">
        <v>31</v>
      </c>
      <c r="B10" s="75"/>
      <c r="C10" s="75"/>
      <c r="D10" s="76">
        <v>-8.1999999999999993</v>
      </c>
    </row>
    <row r="11" spans="1:5" ht="15.75">
      <c r="A11" s="73" t="s">
        <v>32</v>
      </c>
      <c r="B11" s="75"/>
      <c r="C11" s="75"/>
      <c r="D11" s="76">
        <v>-8</v>
      </c>
    </row>
    <row r="12" spans="1:5" ht="15.75">
      <c r="A12" s="73" t="s">
        <v>33</v>
      </c>
      <c r="B12" s="75"/>
      <c r="C12" s="75"/>
      <c r="D12" s="76">
        <v>-8</v>
      </c>
    </row>
    <row r="13" spans="1:5" ht="15.75">
      <c r="A13" s="73" t="s">
        <v>34</v>
      </c>
      <c r="B13" s="75"/>
      <c r="C13" s="75"/>
      <c r="D13" s="76">
        <v>-12</v>
      </c>
    </row>
    <row r="14" spans="1:5" ht="15.75">
      <c r="B14" s="77"/>
      <c r="C14" s="77"/>
      <c r="D14" s="78">
        <f>(31*D2+28*D3+31*D4+31*D5+30*D6+31*D7+30*D8+31*D9+31*D10+30*D11+30*D12+31*D13)/365</f>
        <v>-10.410684931506848</v>
      </c>
      <c r="E14" s="73" t="s">
        <v>35</v>
      </c>
    </row>
    <row r="16" spans="1:5" ht="14.25">
      <c r="A16" s="71" t="s">
        <v>74</v>
      </c>
    </row>
    <row r="17" spans="1:4" ht="14.25">
      <c r="A17" s="71" t="s">
        <v>121</v>
      </c>
      <c r="D17" s="3"/>
    </row>
    <row r="18" spans="1:4" ht="14.25">
      <c r="A18" s="71"/>
    </row>
    <row r="19" spans="1:4" ht="14.25">
      <c r="A19" s="71"/>
    </row>
    <row r="20" spans="1:4" ht="14.25">
      <c r="A20" s="71"/>
    </row>
    <row r="21" spans="1:4" ht="14.25">
      <c r="A21" s="71"/>
    </row>
    <row r="22" spans="1:4" ht="14.25">
      <c r="A22" s="71"/>
    </row>
    <row r="23" spans="1:4" ht="14.25">
      <c r="A23" s="71"/>
    </row>
    <row r="24" spans="1:4" ht="14.25">
      <c r="A24" s="71"/>
    </row>
  </sheetData>
  <sheetProtection sheet="1" objects="1" scenarios="1"/>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dimension ref="A1:CY154"/>
  <sheetViews>
    <sheetView workbookViewId="0">
      <selection activeCell="D7" sqref="D7"/>
    </sheetView>
  </sheetViews>
  <sheetFormatPr defaultRowHeight="12.75"/>
  <cols>
    <col min="2" max="2" width="15.42578125" bestFit="1" customWidth="1"/>
    <col min="4" max="4" width="27.7109375" customWidth="1"/>
    <col min="13" max="13" width="16.5703125" customWidth="1"/>
    <col min="14" max="14" width="11.42578125" customWidth="1"/>
    <col min="15" max="15" width="12.140625" customWidth="1"/>
    <col min="16" max="16" width="10.85546875" customWidth="1"/>
    <col min="17" max="17" width="11" customWidth="1"/>
    <col min="18" max="19" width="11.28515625" customWidth="1"/>
    <col min="20" max="20" width="10.7109375" customWidth="1"/>
    <col min="21" max="21" width="11.7109375" customWidth="1"/>
    <col min="22" max="22" width="10.7109375" customWidth="1"/>
    <col min="23" max="23" width="10" customWidth="1"/>
    <col min="24" max="24" width="10.5703125" bestFit="1" customWidth="1"/>
    <col min="25" max="25" width="12.85546875" customWidth="1"/>
    <col min="26" max="26" width="10.28515625" bestFit="1" customWidth="1"/>
    <col min="27" max="27" width="14.28515625" bestFit="1" customWidth="1"/>
    <col min="28" max="28" width="8.28515625" bestFit="1" customWidth="1"/>
    <col min="29" max="29" width="12.7109375" bestFit="1" customWidth="1"/>
    <col min="30" max="30" width="14.28515625" bestFit="1" customWidth="1"/>
    <col min="31" max="31" width="10.42578125" bestFit="1" customWidth="1"/>
    <col min="32" max="32" width="9" bestFit="1" customWidth="1"/>
    <col min="33" max="33" width="12.5703125" bestFit="1" customWidth="1"/>
    <col min="34" max="34" width="12" bestFit="1" customWidth="1"/>
    <col min="35" max="35" width="10.5703125" bestFit="1" customWidth="1"/>
    <col min="36" max="36" width="12.7109375" customWidth="1"/>
    <col min="37" max="37" width="10.28515625" bestFit="1" customWidth="1"/>
    <col min="38" max="38" width="14.28515625" bestFit="1" customWidth="1"/>
    <col min="39" max="39" width="8.28515625" bestFit="1" customWidth="1"/>
    <col min="40" max="40" width="12.7109375" bestFit="1" customWidth="1"/>
    <col min="41" max="41" width="14.28515625" bestFit="1" customWidth="1"/>
    <col min="42" max="44" width="14.28515625" customWidth="1"/>
    <col min="45" max="45" width="10.42578125" bestFit="1" customWidth="1"/>
    <col min="46" max="46" width="10.140625" customWidth="1"/>
    <col min="48" max="49" width="10.7109375" customWidth="1"/>
    <col min="50" max="50" width="12.28515625" customWidth="1"/>
    <col min="51" max="51" width="10.5703125" customWidth="1"/>
    <col min="54" max="54" width="12.7109375" bestFit="1" customWidth="1"/>
    <col min="55" max="55" width="14.28515625" bestFit="1" customWidth="1"/>
    <col min="56" max="58" width="14.28515625" customWidth="1"/>
    <col min="62" max="62" width="10.85546875" customWidth="1"/>
    <col min="63" max="63" width="11.5703125" customWidth="1"/>
    <col min="64" max="64" width="13" customWidth="1"/>
    <col min="65" max="65" width="11.5703125" customWidth="1"/>
    <col min="66" max="66" width="14" customWidth="1"/>
    <col min="67" max="67" width="10.140625" customWidth="1"/>
    <col min="68" max="68" width="13.140625" customWidth="1"/>
    <col min="69" max="72" width="14.5703125" customWidth="1"/>
    <col min="73" max="73" width="10.28515625" customWidth="1"/>
    <col min="74" max="74" width="9.5703125" customWidth="1"/>
    <col min="76" max="76" width="10.85546875" customWidth="1"/>
    <col min="77" max="77" width="11.5703125" customWidth="1"/>
    <col min="78" max="78" width="12.42578125" bestFit="1" customWidth="1"/>
    <col min="79" max="79" width="10.28515625" bestFit="1" customWidth="1"/>
    <col min="80" max="80" width="14.28515625" bestFit="1" customWidth="1"/>
    <col min="81" max="81" width="10.140625" customWidth="1"/>
    <col min="82" max="82" width="12.7109375" bestFit="1" customWidth="1"/>
    <col min="83" max="83" width="14.28515625" bestFit="1" customWidth="1"/>
    <col min="84" max="86" width="14.28515625" customWidth="1"/>
    <col min="87" max="87" width="10.140625" customWidth="1"/>
    <col min="90" max="90" width="10" customWidth="1"/>
    <col min="91" max="91" width="11.42578125" customWidth="1"/>
    <col min="92" max="92" width="12.42578125" bestFit="1" customWidth="1"/>
    <col min="93" max="93" width="10.28515625" bestFit="1" customWidth="1"/>
    <col min="94" max="94" width="14.28515625" bestFit="1" customWidth="1"/>
    <col min="95" max="95" width="10.140625" customWidth="1"/>
    <col min="96" max="96" width="12.7109375" bestFit="1" customWidth="1"/>
    <col min="97" max="100" width="14.7109375" customWidth="1"/>
    <col min="101" max="101" width="11" customWidth="1"/>
    <col min="103" max="103" width="9.5703125" bestFit="1" customWidth="1"/>
  </cols>
  <sheetData>
    <row r="1" spans="1:103" ht="21.75" thickBot="1">
      <c r="D1" s="28" t="s">
        <v>189</v>
      </c>
      <c r="M1" s="79" t="s">
        <v>122</v>
      </c>
      <c r="W1" s="80" t="s">
        <v>123</v>
      </c>
      <c r="Y1" s="79" t="s">
        <v>124</v>
      </c>
      <c r="AH1" s="80" t="s">
        <v>125</v>
      </c>
      <c r="AJ1" s="81" t="s">
        <v>126</v>
      </c>
      <c r="AV1" t="s">
        <v>125</v>
      </c>
      <c r="AW1" s="81" t="s">
        <v>127</v>
      </c>
      <c r="BJ1" t="s">
        <v>125</v>
      </c>
      <c r="BK1" s="81" t="s">
        <v>128</v>
      </c>
      <c r="BX1" t="s">
        <v>125</v>
      </c>
      <c r="BY1" s="81" t="s">
        <v>129</v>
      </c>
      <c r="CL1" t="s">
        <v>125</v>
      </c>
      <c r="CM1" s="81" t="s">
        <v>130</v>
      </c>
    </row>
    <row r="2" spans="1:103" ht="14.25" thickTop="1" thickBot="1">
      <c r="W2" s="82"/>
      <c r="X2" s="83"/>
      <c r="Y2" s="84" t="s">
        <v>131</v>
      </c>
      <c r="Z2" s="84" t="s">
        <v>132</v>
      </c>
      <c r="AA2" s="83"/>
      <c r="AB2" s="83"/>
      <c r="AC2" s="84" t="s">
        <v>133</v>
      </c>
      <c r="AD2" s="84" t="s">
        <v>134</v>
      </c>
      <c r="AE2" s="83"/>
      <c r="AF2" s="83"/>
      <c r="AG2" s="85"/>
      <c r="AH2" s="83"/>
      <c r="AI2" s="83"/>
      <c r="AJ2" s="84" t="s">
        <v>131</v>
      </c>
      <c r="AK2" s="84" t="s">
        <v>132</v>
      </c>
      <c r="AL2" s="83"/>
      <c r="AM2" s="83"/>
      <c r="AN2" s="84" t="s">
        <v>133</v>
      </c>
      <c r="AO2" s="84" t="s">
        <v>134</v>
      </c>
      <c r="AP2" s="84"/>
      <c r="AQ2" s="84"/>
      <c r="AR2" s="84"/>
      <c r="AS2" s="83"/>
      <c r="AT2" s="83"/>
      <c r="AU2" s="85"/>
      <c r="AV2" s="83"/>
      <c r="AW2" s="83"/>
      <c r="AX2" s="84" t="s">
        <v>131</v>
      </c>
      <c r="AY2" s="84" t="s">
        <v>132</v>
      </c>
      <c r="AZ2" s="83"/>
      <c r="BA2" s="83"/>
      <c r="BB2" s="84" t="s">
        <v>133</v>
      </c>
      <c r="BC2" s="84" t="s">
        <v>134</v>
      </c>
      <c r="BD2" s="84"/>
      <c r="BE2" s="84"/>
      <c r="BF2" s="84"/>
      <c r="BG2" s="83"/>
      <c r="BH2" s="83"/>
      <c r="BI2" s="85"/>
      <c r="BJ2" s="83"/>
      <c r="BK2" s="83"/>
      <c r="BL2" s="84" t="s">
        <v>131</v>
      </c>
      <c r="BM2" s="84" t="s">
        <v>132</v>
      </c>
      <c r="BN2" s="83"/>
      <c r="BO2" s="83"/>
      <c r="BP2" s="84" t="s">
        <v>133</v>
      </c>
      <c r="BQ2" s="84" t="s">
        <v>134</v>
      </c>
      <c r="BR2" s="84"/>
      <c r="BS2" s="84"/>
      <c r="BT2" s="84"/>
      <c r="BU2" s="83"/>
      <c r="BV2" s="83"/>
      <c r="BW2" s="85"/>
      <c r="BX2" s="83"/>
      <c r="BY2" s="83"/>
      <c r="BZ2" s="84" t="s">
        <v>131</v>
      </c>
      <c r="CA2" s="84" t="s">
        <v>132</v>
      </c>
      <c r="CB2" s="83"/>
      <c r="CC2" s="83"/>
      <c r="CD2" s="84" t="s">
        <v>133</v>
      </c>
      <c r="CE2" s="84" t="s">
        <v>134</v>
      </c>
      <c r="CF2" s="84"/>
      <c r="CG2" s="84"/>
      <c r="CH2" s="84"/>
      <c r="CI2" s="83"/>
      <c r="CJ2" s="83"/>
      <c r="CK2" s="85"/>
      <c r="CL2" s="83"/>
      <c r="CM2" s="83"/>
      <c r="CN2" s="84" t="s">
        <v>131</v>
      </c>
      <c r="CO2" s="84" t="s">
        <v>132</v>
      </c>
      <c r="CP2" s="83"/>
      <c r="CQ2" s="83"/>
      <c r="CR2" s="84" t="s">
        <v>133</v>
      </c>
      <c r="CS2" s="84" t="s">
        <v>134</v>
      </c>
      <c r="CT2" s="84"/>
      <c r="CU2" s="84"/>
      <c r="CV2" s="84"/>
      <c r="CW2" s="83"/>
      <c r="CX2" s="83"/>
      <c r="CY2" s="85"/>
    </row>
    <row r="3" spans="1:103" ht="13.5" thickTop="1">
      <c r="A3" s="134"/>
      <c r="B3" s="83"/>
      <c r="C3" s="83"/>
      <c r="D3" s="84" t="s">
        <v>135</v>
      </c>
      <c r="E3" s="84" t="s">
        <v>136</v>
      </c>
      <c r="F3" s="84" t="s">
        <v>137</v>
      </c>
      <c r="G3" s="84" t="s">
        <v>138</v>
      </c>
      <c r="H3" s="84" t="s">
        <v>139</v>
      </c>
      <c r="I3" s="86" t="s">
        <v>140</v>
      </c>
      <c r="M3" s="87" t="s">
        <v>125</v>
      </c>
      <c r="N3" s="88" t="s">
        <v>141</v>
      </c>
      <c r="O3" s="87" t="s">
        <v>125</v>
      </c>
      <c r="P3" s="88" t="s">
        <v>141</v>
      </c>
      <c r="Q3" s="87" t="s">
        <v>125</v>
      </c>
      <c r="R3" s="88" t="s">
        <v>141</v>
      </c>
      <c r="S3" s="87" t="s">
        <v>125</v>
      </c>
      <c r="T3" s="88" t="s">
        <v>141</v>
      </c>
      <c r="U3" s="87" t="s">
        <v>125</v>
      </c>
      <c r="V3" s="89" t="s">
        <v>141</v>
      </c>
      <c r="W3" s="90"/>
      <c r="X3" s="91" t="s">
        <v>142</v>
      </c>
      <c r="Y3" s="91" t="s">
        <v>143</v>
      </c>
      <c r="Z3" s="91" t="s">
        <v>144</v>
      </c>
      <c r="AA3" s="91" t="s">
        <v>145</v>
      </c>
      <c r="AB3" s="91" t="s">
        <v>146</v>
      </c>
      <c r="AC3" s="91" t="s">
        <v>147</v>
      </c>
      <c r="AD3" s="91" t="s">
        <v>45</v>
      </c>
      <c r="AE3" s="91" t="s">
        <v>45</v>
      </c>
      <c r="AF3" s="91" t="s">
        <v>45</v>
      </c>
      <c r="AG3" s="92" t="s">
        <v>148</v>
      </c>
      <c r="AH3" s="10"/>
      <c r="AI3" s="91" t="s">
        <v>142</v>
      </c>
      <c r="AJ3" s="91" t="s">
        <v>143</v>
      </c>
      <c r="AK3" s="91" t="s">
        <v>144</v>
      </c>
      <c r="AL3" s="91" t="s">
        <v>145</v>
      </c>
      <c r="AM3" s="91" t="s">
        <v>146</v>
      </c>
      <c r="AN3" s="91" t="s">
        <v>147</v>
      </c>
      <c r="AO3" s="91" t="s">
        <v>45</v>
      </c>
      <c r="AP3" s="91" t="s">
        <v>216</v>
      </c>
      <c r="AQ3" s="91" t="s">
        <v>216</v>
      </c>
      <c r="AR3" s="91" t="s">
        <v>217</v>
      </c>
      <c r="AS3" s="91" t="s">
        <v>45</v>
      </c>
      <c r="AT3" s="91" t="s">
        <v>45</v>
      </c>
      <c r="AU3" s="92" t="s">
        <v>148</v>
      </c>
      <c r="AV3" s="10"/>
      <c r="AW3" s="91" t="s">
        <v>142</v>
      </c>
      <c r="AX3" s="91" t="s">
        <v>143</v>
      </c>
      <c r="AY3" s="91" t="s">
        <v>144</v>
      </c>
      <c r="AZ3" s="91" t="s">
        <v>145</v>
      </c>
      <c r="BA3" s="91" t="s">
        <v>146</v>
      </c>
      <c r="BB3" s="91" t="s">
        <v>147</v>
      </c>
      <c r="BC3" s="91" t="s">
        <v>45</v>
      </c>
      <c r="BD3" s="91" t="s">
        <v>216</v>
      </c>
      <c r="BE3" s="91" t="s">
        <v>216</v>
      </c>
      <c r="BF3" s="91" t="s">
        <v>217</v>
      </c>
      <c r="BG3" s="91" t="s">
        <v>45</v>
      </c>
      <c r="BH3" s="91" t="s">
        <v>45</v>
      </c>
      <c r="BI3" s="92" t="s">
        <v>148</v>
      </c>
      <c r="BJ3" s="10"/>
      <c r="BK3" s="91" t="s">
        <v>142</v>
      </c>
      <c r="BL3" s="91" t="s">
        <v>143</v>
      </c>
      <c r="BM3" s="91" t="s">
        <v>144</v>
      </c>
      <c r="BN3" s="91" t="s">
        <v>145</v>
      </c>
      <c r="BO3" s="91" t="s">
        <v>146</v>
      </c>
      <c r="BP3" s="91" t="s">
        <v>147</v>
      </c>
      <c r="BQ3" s="91" t="s">
        <v>45</v>
      </c>
      <c r="BR3" s="91" t="s">
        <v>216</v>
      </c>
      <c r="BS3" s="91" t="s">
        <v>216</v>
      </c>
      <c r="BT3" s="91" t="s">
        <v>217</v>
      </c>
      <c r="BU3" s="91" t="s">
        <v>45</v>
      </c>
      <c r="BV3" s="91" t="s">
        <v>45</v>
      </c>
      <c r="BW3" s="92" t="s">
        <v>148</v>
      </c>
      <c r="BX3" s="10"/>
      <c r="BY3" s="91" t="s">
        <v>142</v>
      </c>
      <c r="BZ3" s="91" t="s">
        <v>143</v>
      </c>
      <c r="CA3" s="91" t="s">
        <v>144</v>
      </c>
      <c r="CB3" s="91" t="s">
        <v>145</v>
      </c>
      <c r="CC3" s="91" t="s">
        <v>146</v>
      </c>
      <c r="CD3" s="91" t="s">
        <v>147</v>
      </c>
      <c r="CE3" s="91" t="s">
        <v>45</v>
      </c>
      <c r="CF3" s="91" t="s">
        <v>216</v>
      </c>
      <c r="CG3" s="91" t="s">
        <v>216</v>
      </c>
      <c r="CH3" s="91" t="s">
        <v>217</v>
      </c>
      <c r="CI3" s="91" t="s">
        <v>45</v>
      </c>
      <c r="CJ3" s="91" t="s">
        <v>45</v>
      </c>
      <c r="CK3" s="92" t="s">
        <v>148</v>
      </c>
      <c r="CL3" s="10"/>
      <c r="CM3" s="91" t="s">
        <v>142</v>
      </c>
      <c r="CN3" s="91" t="s">
        <v>143</v>
      </c>
      <c r="CO3" s="91" t="s">
        <v>144</v>
      </c>
      <c r="CP3" s="91" t="s">
        <v>145</v>
      </c>
      <c r="CQ3" s="91" t="s">
        <v>146</v>
      </c>
      <c r="CR3" s="91" t="s">
        <v>147</v>
      </c>
      <c r="CS3" s="91" t="s">
        <v>45</v>
      </c>
      <c r="CT3" s="91" t="s">
        <v>216</v>
      </c>
      <c r="CU3" s="91" t="s">
        <v>216</v>
      </c>
      <c r="CV3" s="91" t="s">
        <v>217</v>
      </c>
      <c r="CW3" s="91" t="s">
        <v>45</v>
      </c>
      <c r="CX3" s="91" t="s">
        <v>45</v>
      </c>
      <c r="CY3" s="92" t="s">
        <v>148</v>
      </c>
    </row>
    <row r="4" spans="1:103">
      <c r="A4" s="135"/>
      <c r="B4" s="10"/>
      <c r="C4" s="10"/>
      <c r="D4" s="91"/>
      <c r="E4" s="91" t="s">
        <v>44</v>
      </c>
      <c r="F4" s="91" t="s">
        <v>149</v>
      </c>
      <c r="G4" s="91" t="s">
        <v>149</v>
      </c>
      <c r="H4" s="91"/>
      <c r="I4" s="93" t="s">
        <v>149</v>
      </c>
      <c r="M4" s="94" t="s">
        <v>150</v>
      </c>
      <c r="N4" s="95" t="s">
        <v>150</v>
      </c>
      <c r="O4" s="94" t="s">
        <v>151</v>
      </c>
      <c r="P4" s="95" t="s">
        <v>151</v>
      </c>
      <c r="Q4" s="94" t="s">
        <v>152</v>
      </c>
      <c r="R4" s="95" t="s">
        <v>152</v>
      </c>
      <c r="S4" s="94" t="s">
        <v>153</v>
      </c>
      <c r="T4" s="95" t="s">
        <v>153</v>
      </c>
      <c r="U4" s="94" t="s">
        <v>154</v>
      </c>
      <c r="V4" s="96" t="s">
        <v>154</v>
      </c>
      <c r="W4" s="90"/>
      <c r="X4" s="91" t="s">
        <v>155</v>
      </c>
      <c r="Y4" s="91" t="s">
        <v>156</v>
      </c>
      <c r="Z4" s="91" t="s">
        <v>5</v>
      </c>
      <c r="AA4" s="91" t="s">
        <v>157</v>
      </c>
      <c r="AB4" s="91" t="s">
        <v>158</v>
      </c>
      <c r="AC4" s="91" t="s">
        <v>159</v>
      </c>
      <c r="AD4" s="91" t="s">
        <v>160</v>
      </c>
      <c r="AE4" s="91" t="s">
        <v>148</v>
      </c>
      <c r="AF4" s="91" t="s">
        <v>5</v>
      </c>
      <c r="AG4" s="92" t="s">
        <v>161</v>
      </c>
      <c r="AH4" s="10"/>
      <c r="AI4" s="91" t="s">
        <v>155</v>
      </c>
      <c r="AJ4" s="91" t="s">
        <v>156</v>
      </c>
      <c r="AK4" s="91" t="s">
        <v>5</v>
      </c>
      <c r="AL4" s="91" t="s">
        <v>157</v>
      </c>
      <c r="AM4" s="91" t="s">
        <v>158</v>
      </c>
      <c r="AN4" s="91" t="s">
        <v>159</v>
      </c>
      <c r="AO4" s="91" t="s">
        <v>160</v>
      </c>
      <c r="AP4" s="91" t="s">
        <v>218</v>
      </c>
      <c r="AQ4" s="91" t="s">
        <v>218</v>
      </c>
      <c r="AR4" s="91" t="s">
        <v>218</v>
      </c>
      <c r="AS4" s="91" t="s">
        <v>148</v>
      </c>
      <c r="AT4" s="91" t="s">
        <v>5</v>
      </c>
      <c r="AU4" s="92" t="s">
        <v>161</v>
      </c>
      <c r="AV4" s="10"/>
      <c r="AW4" s="91" t="s">
        <v>155</v>
      </c>
      <c r="AX4" s="91" t="s">
        <v>156</v>
      </c>
      <c r="AY4" s="91" t="s">
        <v>5</v>
      </c>
      <c r="AZ4" s="91" t="s">
        <v>157</v>
      </c>
      <c r="BA4" s="91" t="s">
        <v>158</v>
      </c>
      <c r="BB4" s="91" t="s">
        <v>159</v>
      </c>
      <c r="BC4" s="91" t="s">
        <v>160</v>
      </c>
      <c r="BD4" s="91" t="s">
        <v>218</v>
      </c>
      <c r="BE4" s="91" t="s">
        <v>218</v>
      </c>
      <c r="BF4" s="91" t="s">
        <v>218</v>
      </c>
      <c r="BG4" s="91" t="s">
        <v>148</v>
      </c>
      <c r="BH4" s="91" t="s">
        <v>5</v>
      </c>
      <c r="BI4" s="92" t="s">
        <v>161</v>
      </c>
      <c r="BJ4" s="10"/>
      <c r="BK4" s="91" t="s">
        <v>155</v>
      </c>
      <c r="BL4" s="91" t="s">
        <v>156</v>
      </c>
      <c r="BM4" s="91" t="s">
        <v>5</v>
      </c>
      <c r="BN4" s="91" t="s">
        <v>157</v>
      </c>
      <c r="BO4" s="91" t="s">
        <v>158</v>
      </c>
      <c r="BP4" s="91" t="s">
        <v>159</v>
      </c>
      <c r="BQ4" s="91" t="s">
        <v>160</v>
      </c>
      <c r="BR4" s="91" t="s">
        <v>218</v>
      </c>
      <c r="BS4" s="91" t="s">
        <v>218</v>
      </c>
      <c r="BT4" s="91" t="s">
        <v>218</v>
      </c>
      <c r="BU4" s="91" t="s">
        <v>148</v>
      </c>
      <c r="BV4" s="91" t="s">
        <v>5</v>
      </c>
      <c r="BW4" s="92" t="s">
        <v>161</v>
      </c>
      <c r="BX4" s="10"/>
      <c r="BY4" s="91" t="s">
        <v>155</v>
      </c>
      <c r="BZ4" s="91" t="s">
        <v>156</v>
      </c>
      <c r="CA4" s="91" t="s">
        <v>5</v>
      </c>
      <c r="CB4" s="91" t="s">
        <v>157</v>
      </c>
      <c r="CC4" s="91" t="s">
        <v>158</v>
      </c>
      <c r="CD4" s="91" t="s">
        <v>159</v>
      </c>
      <c r="CE4" s="91" t="s">
        <v>160</v>
      </c>
      <c r="CF4" s="91" t="s">
        <v>218</v>
      </c>
      <c r="CG4" s="91" t="s">
        <v>218</v>
      </c>
      <c r="CH4" s="91" t="s">
        <v>218</v>
      </c>
      <c r="CI4" s="91" t="s">
        <v>148</v>
      </c>
      <c r="CJ4" s="91" t="s">
        <v>5</v>
      </c>
      <c r="CK4" s="92" t="s">
        <v>161</v>
      </c>
      <c r="CL4" s="10"/>
      <c r="CM4" s="91" t="s">
        <v>155</v>
      </c>
      <c r="CN4" s="91" t="s">
        <v>156</v>
      </c>
      <c r="CO4" s="91" t="s">
        <v>5</v>
      </c>
      <c r="CP4" s="91" t="s">
        <v>157</v>
      </c>
      <c r="CQ4" s="91" t="s">
        <v>158</v>
      </c>
      <c r="CR4" s="91" t="s">
        <v>159</v>
      </c>
      <c r="CS4" s="91" t="s">
        <v>160</v>
      </c>
      <c r="CT4" s="91" t="s">
        <v>218</v>
      </c>
      <c r="CU4" s="91" t="s">
        <v>218</v>
      </c>
      <c r="CV4" s="91" t="s">
        <v>218</v>
      </c>
      <c r="CW4" s="91" t="s">
        <v>148</v>
      </c>
      <c r="CX4" s="91" t="s">
        <v>5</v>
      </c>
      <c r="CY4" s="92" t="s">
        <v>161</v>
      </c>
    </row>
    <row r="5" spans="1:103">
      <c r="A5" s="136" t="s">
        <v>180</v>
      </c>
      <c r="B5" s="15" t="s">
        <v>18</v>
      </c>
      <c r="C5" s="17"/>
      <c r="D5" s="91"/>
      <c r="E5" s="91"/>
      <c r="F5" s="91"/>
      <c r="G5" s="91"/>
      <c r="H5" s="91"/>
      <c r="I5" s="93"/>
      <c r="M5" s="97" t="s">
        <v>162</v>
      </c>
      <c r="N5" s="93" t="s">
        <v>162</v>
      </c>
      <c r="O5" s="97" t="s">
        <v>162</v>
      </c>
      <c r="P5" s="93" t="s">
        <v>162</v>
      </c>
      <c r="Q5" s="97" t="s">
        <v>162</v>
      </c>
      <c r="R5" s="93" t="s">
        <v>162</v>
      </c>
      <c r="S5" s="97" t="s">
        <v>162</v>
      </c>
      <c r="T5" s="93" t="s">
        <v>162</v>
      </c>
      <c r="U5" s="97" t="s">
        <v>162</v>
      </c>
      <c r="V5" s="91" t="s">
        <v>162</v>
      </c>
      <c r="W5" s="98" t="s">
        <v>147</v>
      </c>
      <c r="X5" s="91" t="s">
        <v>163</v>
      </c>
      <c r="Y5" s="91" t="s">
        <v>164</v>
      </c>
      <c r="Z5" s="91" t="s">
        <v>165</v>
      </c>
      <c r="AA5" s="91" t="s">
        <v>166</v>
      </c>
      <c r="AB5" s="91" t="s">
        <v>167</v>
      </c>
      <c r="AC5" s="91" t="s">
        <v>168</v>
      </c>
      <c r="AD5" s="91" t="s">
        <v>166</v>
      </c>
      <c r="AE5" s="91" t="s">
        <v>161</v>
      </c>
      <c r="AF5" s="10"/>
      <c r="AG5" s="92" t="s">
        <v>169</v>
      </c>
      <c r="AH5" s="96" t="s">
        <v>147</v>
      </c>
      <c r="AI5" s="91" t="s">
        <v>163</v>
      </c>
      <c r="AJ5" s="91" t="s">
        <v>164</v>
      </c>
      <c r="AK5" s="91" t="s">
        <v>165</v>
      </c>
      <c r="AL5" s="91" t="s">
        <v>166</v>
      </c>
      <c r="AM5" s="91" t="s">
        <v>167</v>
      </c>
      <c r="AN5" s="91" t="s">
        <v>168</v>
      </c>
      <c r="AO5" s="91" t="s">
        <v>166</v>
      </c>
      <c r="AP5" s="91" t="s">
        <v>219</v>
      </c>
      <c r="AQ5" s="91" t="s">
        <v>220</v>
      </c>
      <c r="AR5" s="91"/>
      <c r="AS5" s="91" t="s">
        <v>161</v>
      </c>
      <c r="AT5" s="10"/>
      <c r="AU5" s="92" t="s">
        <v>169</v>
      </c>
      <c r="AV5" s="96" t="s">
        <v>147</v>
      </c>
      <c r="AW5" s="91" t="s">
        <v>163</v>
      </c>
      <c r="AX5" s="91" t="s">
        <v>164</v>
      </c>
      <c r="AY5" s="91" t="s">
        <v>165</v>
      </c>
      <c r="AZ5" s="91" t="s">
        <v>166</v>
      </c>
      <c r="BA5" s="91" t="s">
        <v>167</v>
      </c>
      <c r="BB5" s="91" t="s">
        <v>168</v>
      </c>
      <c r="BC5" s="91" t="s">
        <v>166</v>
      </c>
      <c r="BD5" s="91" t="s">
        <v>219</v>
      </c>
      <c r="BE5" s="91" t="s">
        <v>220</v>
      </c>
      <c r="BF5" s="91"/>
      <c r="BG5" s="91" t="s">
        <v>161</v>
      </c>
      <c r="BH5" s="10"/>
      <c r="BI5" s="92" t="s">
        <v>169</v>
      </c>
      <c r="BJ5" s="96" t="s">
        <v>147</v>
      </c>
      <c r="BK5" s="91" t="s">
        <v>163</v>
      </c>
      <c r="BL5" s="91" t="s">
        <v>164</v>
      </c>
      <c r="BM5" s="91" t="s">
        <v>165</v>
      </c>
      <c r="BN5" s="91" t="s">
        <v>166</v>
      </c>
      <c r="BO5" s="91" t="s">
        <v>167</v>
      </c>
      <c r="BP5" s="91" t="s">
        <v>168</v>
      </c>
      <c r="BQ5" s="91" t="s">
        <v>166</v>
      </c>
      <c r="BR5" s="91" t="s">
        <v>219</v>
      </c>
      <c r="BS5" s="91" t="s">
        <v>220</v>
      </c>
      <c r="BT5" s="91"/>
      <c r="BU5" s="91" t="s">
        <v>161</v>
      </c>
      <c r="BV5" s="10"/>
      <c r="BW5" s="92" t="s">
        <v>169</v>
      </c>
      <c r="BX5" s="96" t="s">
        <v>147</v>
      </c>
      <c r="BY5" s="91" t="s">
        <v>163</v>
      </c>
      <c r="BZ5" s="91" t="s">
        <v>164</v>
      </c>
      <c r="CA5" s="91" t="s">
        <v>165</v>
      </c>
      <c r="CB5" s="91" t="s">
        <v>166</v>
      </c>
      <c r="CC5" s="91" t="s">
        <v>167</v>
      </c>
      <c r="CD5" s="91" t="s">
        <v>168</v>
      </c>
      <c r="CE5" s="91" t="s">
        <v>166</v>
      </c>
      <c r="CF5" s="91" t="s">
        <v>219</v>
      </c>
      <c r="CG5" s="91" t="s">
        <v>220</v>
      </c>
      <c r="CH5" s="91"/>
      <c r="CI5" s="91" t="s">
        <v>161</v>
      </c>
      <c r="CJ5" s="10"/>
      <c r="CK5" s="92" t="s">
        <v>169</v>
      </c>
      <c r="CL5" s="96" t="s">
        <v>147</v>
      </c>
      <c r="CM5" s="91" t="s">
        <v>163</v>
      </c>
      <c r="CN5" s="91" t="s">
        <v>164</v>
      </c>
      <c r="CO5" s="91" t="s">
        <v>165</v>
      </c>
      <c r="CP5" s="91" t="s">
        <v>166</v>
      </c>
      <c r="CQ5" s="91" t="s">
        <v>167</v>
      </c>
      <c r="CR5" s="91" t="s">
        <v>168</v>
      </c>
      <c r="CS5" s="91" t="s">
        <v>166</v>
      </c>
      <c r="CT5" s="91" t="s">
        <v>219</v>
      </c>
      <c r="CU5" s="91" t="s">
        <v>220</v>
      </c>
      <c r="CV5" s="91"/>
      <c r="CW5" s="91" t="s">
        <v>161</v>
      </c>
      <c r="CX5" s="10"/>
      <c r="CY5" s="92" t="s">
        <v>169</v>
      </c>
    </row>
    <row r="6" spans="1:103" ht="13.5" thickBot="1">
      <c r="A6" s="136" t="s">
        <v>181</v>
      </c>
      <c r="B6" s="52" t="s">
        <v>19</v>
      </c>
      <c r="C6" s="53" t="s">
        <v>9</v>
      </c>
      <c r="D6" s="99"/>
      <c r="E6" s="91"/>
      <c r="F6" s="99"/>
      <c r="G6" s="99"/>
      <c r="H6" s="99"/>
      <c r="I6" s="100"/>
      <c r="M6" s="101" t="s">
        <v>147</v>
      </c>
      <c r="N6" s="100" t="s">
        <v>39</v>
      </c>
      <c r="O6" s="101" t="s">
        <v>147</v>
      </c>
      <c r="P6" s="100" t="s">
        <v>39</v>
      </c>
      <c r="Q6" s="101" t="s">
        <v>147</v>
      </c>
      <c r="R6" s="100" t="s">
        <v>39</v>
      </c>
      <c r="S6" s="101" t="s">
        <v>147</v>
      </c>
      <c r="T6" s="100" t="s">
        <v>39</v>
      </c>
      <c r="U6" s="101" t="s">
        <v>147</v>
      </c>
      <c r="V6" s="99" t="s">
        <v>39</v>
      </c>
      <c r="W6" s="102" t="s">
        <v>149</v>
      </c>
      <c r="X6" s="103" t="s">
        <v>39</v>
      </c>
      <c r="Y6" s="103" t="s">
        <v>39</v>
      </c>
      <c r="Z6" s="103" t="s">
        <v>39</v>
      </c>
      <c r="AA6" s="103" t="s">
        <v>39</v>
      </c>
      <c r="AB6" s="103" t="s">
        <v>39</v>
      </c>
      <c r="AC6" s="103" t="s">
        <v>39</v>
      </c>
      <c r="AD6" s="103" t="s">
        <v>39</v>
      </c>
      <c r="AE6" s="103" t="s">
        <v>170</v>
      </c>
      <c r="AF6" s="103" t="s">
        <v>39</v>
      </c>
      <c r="AG6" s="104" t="s">
        <v>39</v>
      </c>
      <c r="AH6" s="105" t="s">
        <v>149</v>
      </c>
      <c r="AI6" s="103" t="s">
        <v>39</v>
      </c>
      <c r="AJ6" s="103" t="s">
        <v>39</v>
      </c>
      <c r="AK6" s="103" t="s">
        <v>39</v>
      </c>
      <c r="AL6" s="103" t="s">
        <v>39</v>
      </c>
      <c r="AM6" s="103" t="s">
        <v>39</v>
      </c>
      <c r="AN6" s="103" t="s">
        <v>39</v>
      </c>
      <c r="AO6" s="103" t="s">
        <v>39</v>
      </c>
      <c r="AP6" s="103" t="s">
        <v>221</v>
      </c>
      <c r="AQ6" s="103" t="s">
        <v>221</v>
      </c>
      <c r="AR6" s="103" t="s">
        <v>221</v>
      </c>
      <c r="AS6" s="103" t="s">
        <v>170</v>
      </c>
      <c r="AT6" s="103" t="s">
        <v>39</v>
      </c>
      <c r="AU6" s="104" t="s">
        <v>39</v>
      </c>
      <c r="AV6" s="105" t="s">
        <v>149</v>
      </c>
      <c r="AW6" s="103" t="s">
        <v>39</v>
      </c>
      <c r="AX6" s="103" t="s">
        <v>39</v>
      </c>
      <c r="AY6" s="103" t="s">
        <v>39</v>
      </c>
      <c r="AZ6" s="103" t="s">
        <v>39</v>
      </c>
      <c r="BA6" s="103" t="s">
        <v>39</v>
      </c>
      <c r="BB6" s="103" t="s">
        <v>170</v>
      </c>
      <c r="BC6" s="103" t="s">
        <v>39</v>
      </c>
      <c r="BD6" s="103" t="s">
        <v>221</v>
      </c>
      <c r="BE6" s="103" t="s">
        <v>221</v>
      </c>
      <c r="BF6" s="103" t="s">
        <v>221</v>
      </c>
      <c r="BG6" s="103" t="s">
        <v>39</v>
      </c>
      <c r="BH6" s="103" t="s">
        <v>39</v>
      </c>
      <c r="BI6" s="104" t="s">
        <v>39</v>
      </c>
      <c r="BJ6" s="105" t="s">
        <v>149</v>
      </c>
      <c r="BK6" s="103" t="s">
        <v>39</v>
      </c>
      <c r="BL6" s="103" t="s">
        <v>39</v>
      </c>
      <c r="BM6" s="103" t="s">
        <v>39</v>
      </c>
      <c r="BN6" s="103" t="s">
        <v>39</v>
      </c>
      <c r="BO6" s="103" t="s">
        <v>39</v>
      </c>
      <c r="BP6" s="103" t="s">
        <v>170</v>
      </c>
      <c r="BQ6" s="103" t="s">
        <v>39</v>
      </c>
      <c r="BR6" s="103" t="s">
        <v>221</v>
      </c>
      <c r="BS6" s="103" t="s">
        <v>221</v>
      </c>
      <c r="BT6" s="103" t="s">
        <v>221</v>
      </c>
      <c r="BU6" s="103" t="s">
        <v>39</v>
      </c>
      <c r="BV6" s="103" t="s">
        <v>39</v>
      </c>
      <c r="BW6" s="104" t="s">
        <v>39</v>
      </c>
      <c r="BX6" s="105" t="s">
        <v>149</v>
      </c>
      <c r="BY6" s="103" t="s">
        <v>39</v>
      </c>
      <c r="BZ6" s="103" t="s">
        <v>39</v>
      </c>
      <c r="CA6" s="103" t="s">
        <v>39</v>
      </c>
      <c r="CB6" s="103" t="s">
        <v>39</v>
      </c>
      <c r="CC6" s="103" t="s">
        <v>39</v>
      </c>
      <c r="CD6" s="103" t="s">
        <v>39</v>
      </c>
      <c r="CE6" s="103" t="s">
        <v>39</v>
      </c>
      <c r="CF6" s="103" t="s">
        <v>221</v>
      </c>
      <c r="CG6" s="103" t="s">
        <v>221</v>
      </c>
      <c r="CH6" s="103" t="s">
        <v>221</v>
      </c>
      <c r="CI6" s="103" t="s">
        <v>170</v>
      </c>
      <c r="CJ6" s="103" t="s">
        <v>39</v>
      </c>
      <c r="CK6" s="104" t="s">
        <v>39</v>
      </c>
      <c r="CL6" s="105" t="s">
        <v>149</v>
      </c>
      <c r="CM6" s="103" t="s">
        <v>39</v>
      </c>
      <c r="CN6" s="103" t="s">
        <v>39</v>
      </c>
      <c r="CO6" s="103" t="s">
        <v>39</v>
      </c>
      <c r="CP6" s="103" t="s">
        <v>39</v>
      </c>
      <c r="CQ6" s="103" t="s">
        <v>39</v>
      </c>
      <c r="CR6" s="103" t="s">
        <v>39</v>
      </c>
      <c r="CS6" s="103" t="s">
        <v>39</v>
      </c>
      <c r="CT6" s="103" t="s">
        <v>221</v>
      </c>
      <c r="CU6" s="103" t="s">
        <v>221</v>
      </c>
      <c r="CV6" s="103" t="s">
        <v>221</v>
      </c>
      <c r="CW6" s="103" t="s">
        <v>170</v>
      </c>
      <c r="CX6" s="103" t="s">
        <v>39</v>
      </c>
      <c r="CY6" s="104" t="s">
        <v>39</v>
      </c>
    </row>
    <row r="7" spans="1:103" ht="13.5" thickTop="1">
      <c r="A7" s="137">
        <v>1</v>
      </c>
      <c r="B7" s="176">
        <f>'Data Entry'!B4</f>
        <v>40515.727777777778</v>
      </c>
      <c r="C7" s="177">
        <f>'Data Entry'!C4</f>
        <v>-4.3999999999999997E-2</v>
      </c>
      <c r="D7" s="139"/>
      <c r="E7" s="140"/>
      <c r="F7" s="141"/>
      <c r="G7" s="141"/>
      <c r="H7" s="140"/>
      <c r="I7" s="141"/>
      <c r="J7" s="142"/>
      <c r="K7" s="142"/>
      <c r="L7" s="142"/>
      <c r="M7" s="141"/>
      <c r="N7" s="142"/>
      <c r="O7" s="141"/>
      <c r="P7" s="142"/>
      <c r="Q7" s="141"/>
      <c r="R7" s="142"/>
      <c r="S7" s="141"/>
      <c r="T7" s="142"/>
      <c r="U7" s="141"/>
      <c r="V7" s="142"/>
      <c r="W7" s="143"/>
      <c r="X7" s="142"/>
      <c r="Y7" s="142"/>
      <c r="Z7" s="142"/>
      <c r="AA7" s="142"/>
      <c r="AB7" s="142"/>
      <c r="AC7" s="142"/>
      <c r="AD7" s="142"/>
      <c r="AE7" s="142"/>
      <c r="AF7" s="144"/>
      <c r="AG7" s="142"/>
      <c r="AH7" s="143"/>
      <c r="AI7" s="142"/>
      <c r="AJ7" s="142"/>
      <c r="AK7" s="142"/>
      <c r="AL7" s="142"/>
      <c r="AM7" s="142"/>
      <c r="AN7" s="142"/>
      <c r="AO7" s="142"/>
      <c r="AP7" s="142"/>
      <c r="AQ7" s="142"/>
      <c r="AR7" s="142"/>
      <c r="AS7" s="142"/>
      <c r="AT7" s="144"/>
      <c r="AU7" s="142"/>
      <c r="AV7" s="143"/>
      <c r="AW7" s="142"/>
      <c r="AX7" s="142"/>
      <c r="AY7" s="142"/>
      <c r="AZ7" s="142"/>
      <c r="BA7" s="142"/>
      <c r="BB7" s="142"/>
      <c r="BC7" s="142"/>
      <c r="BD7" s="142"/>
      <c r="BE7" s="142"/>
      <c r="BF7" s="142"/>
      <c r="BG7" s="142"/>
      <c r="BH7" s="144"/>
      <c r="BI7" s="142"/>
      <c r="BJ7" s="143"/>
      <c r="BK7" s="142"/>
      <c r="BL7" s="142"/>
      <c r="BM7" s="142"/>
      <c r="BN7" s="142"/>
      <c r="BO7" s="142"/>
      <c r="BP7" s="142"/>
      <c r="BQ7" s="142"/>
      <c r="BR7" s="142"/>
      <c r="BS7" s="142"/>
      <c r="BT7" s="142"/>
      <c r="BU7" s="142"/>
      <c r="BV7" s="144"/>
      <c r="BW7" s="142"/>
      <c r="BX7" s="143"/>
      <c r="BY7" s="142"/>
      <c r="BZ7" s="142"/>
      <c r="CA7" s="142"/>
      <c r="CB7" s="142"/>
      <c r="CC7" s="142"/>
      <c r="CD7" s="142"/>
      <c r="CE7" s="142"/>
      <c r="CF7" s="142"/>
      <c r="CG7" s="142"/>
      <c r="CH7" s="142"/>
      <c r="CI7" s="142"/>
      <c r="CJ7" s="144"/>
      <c r="CK7" s="142"/>
      <c r="CL7" s="143"/>
      <c r="CM7" s="142"/>
      <c r="CN7" s="142"/>
      <c r="CO7" s="142"/>
      <c r="CP7" s="142"/>
      <c r="CQ7" s="142"/>
      <c r="CR7" s="142"/>
      <c r="CS7" s="142"/>
      <c r="CT7" s="142"/>
      <c r="CU7" s="142"/>
      <c r="CV7" s="142"/>
      <c r="CW7" s="142"/>
      <c r="CX7" s="144"/>
      <c r="CY7" s="142"/>
    </row>
    <row r="8" spans="1:103">
      <c r="A8" s="136">
        <v>2</v>
      </c>
      <c r="B8" s="176">
        <f>'Data Entry'!B5</f>
        <v>40531.993055555555</v>
      </c>
      <c r="C8" s="91">
        <f>'Data Entry'!C5</f>
        <v>-3.6999999999999998E-2</v>
      </c>
      <c r="D8" s="145"/>
      <c r="E8" s="146"/>
      <c r="F8" s="147"/>
      <c r="G8" s="147"/>
      <c r="H8" s="146"/>
      <c r="I8" s="147"/>
      <c r="J8" s="148"/>
      <c r="K8" s="148"/>
      <c r="L8" s="148"/>
      <c r="M8" s="147"/>
      <c r="N8" s="148"/>
      <c r="O8" s="147"/>
      <c r="P8" s="148"/>
      <c r="Q8" s="147"/>
      <c r="R8" s="148"/>
      <c r="S8" s="147"/>
      <c r="T8" s="148"/>
      <c r="U8" s="147"/>
      <c r="V8" s="148"/>
      <c r="W8" s="147"/>
      <c r="X8" s="148"/>
      <c r="Y8" s="148"/>
      <c r="Z8" s="148"/>
      <c r="AA8" s="148"/>
      <c r="AB8" s="148"/>
      <c r="AC8" s="148"/>
      <c r="AD8" s="148"/>
      <c r="AE8" s="148"/>
      <c r="AF8" s="149"/>
      <c r="AG8" s="148"/>
      <c r="AH8" s="147"/>
      <c r="AI8" s="148"/>
      <c r="AJ8" s="148"/>
      <c r="AK8" s="148"/>
      <c r="AL8" s="148"/>
      <c r="AM8" s="148"/>
      <c r="AN8" s="148"/>
      <c r="AO8" s="148"/>
      <c r="AP8" s="148"/>
      <c r="AQ8" s="148"/>
      <c r="AR8" s="148"/>
      <c r="AS8" s="148"/>
      <c r="AT8" s="149"/>
      <c r="AU8" s="148"/>
      <c r="AV8" s="147"/>
      <c r="AW8" s="148"/>
      <c r="AX8" s="148"/>
      <c r="AY8" s="148"/>
      <c r="AZ8" s="148"/>
      <c r="BA8" s="148"/>
      <c r="BB8" s="148"/>
      <c r="BC8" s="148"/>
      <c r="BD8" s="148"/>
      <c r="BE8" s="148"/>
      <c r="BF8" s="148"/>
      <c r="BG8" s="148"/>
      <c r="BH8" s="149"/>
      <c r="BI8" s="148"/>
      <c r="BJ8" s="147"/>
      <c r="BK8" s="148"/>
      <c r="BL8" s="148"/>
      <c r="BM8" s="148"/>
      <c r="BN8" s="148"/>
      <c r="BO8" s="148"/>
      <c r="BP8" s="148"/>
      <c r="BQ8" s="148"/>
      <c r="BR8" s="148"/>
      <c r="BS8" s="148"/>
      <c r="BT8" s="148"/>
      <c r="BU8" s="148"/>
      <c r="BV8" s="149"/>
      <c r="BW8" s="148"/>
      <c r="BX8" s="147"/>
      <c r="BY8" s="148"/>
      <c r="BZ8" s="148"/>
      <c r="CA8" s="148"/>
      <c r="CB8" s="148"/>
      <c r="CC8" s="148"/>
      <c r="CD8" s="148"/>
      <c r="CE8" s="148"/>
      <c r="CF8" s="148"/>
      <c r="CG8" s="148"/>
      <c r="CH8" s="148"/>
      <c r="CI8" s="148"/>
      <c r="CJ8" s="149"/>
      <c r="CK8" s="148"/>
      <c r="CL8" s="147"/>
      <c r="CM8" s="148"/>
      <c r="CN8" s="148"/>
      <c r="CO8" s="148"/>
      <c r="CP8" s="148"/>
      <c r="CQ8" s="148"/>
      <c r="CR8" s="148"/>
      <c r="CS8" s="148"/>
      <c r="CT8" s="148"/>
      <c r="CU8" s="148"/>
      <c r="CV8" s="148"/>
      <c r="CW8" s="148"/>
      <c r="CX8" s="149"/>
      <c r="CY8" s="148"/>
    </row>
    <row r="9" spans="1:103">
      <c r="A9" s="136">
        <v>3</v>
      </c>
      <c r="B9" s="176">
        <f>'Data Entry'!B6</f>
        <v>40564.316666666666</v>
      </c>
      <c r="C9" s="91">
        <f>'Data Entry'!C6</f>
        <v>-4.2999999999999997E-2</v>
      </c>
      <c r="D9" s="145"/>
      <c r="E9" s="146"/>
      <c r="F9" s="147"/>
      <c r="G9" s="147"/>
      <c r="H9" s="146"/>
      <c r="I9" s="147"/>
      <c r="J9" s="148"/>
      <c r="K9" s="148"/>
      <c r="L9" s="148"/>
      <c r="M9" s="147"/>
      <c r="N9" s="148"/>
      <c r="O9" s="147"/>
      <c r="P9" s="148"/>
      <c r="Q9" s="147"/>
      <c r="R9" s="148"/>
      <c r="S9" s="147"/>
      <c r="T9" s="148"/>
      <c r="U9" s="147"/>
      <c r="V9" s="148"/>
      <c r="W9" s="147"/>
      <c r="X9" s="148"/>
      <c r="Y9" s="148"/>
      <c r="Z9" s="148"/>
      <c r="AA9" s="148"/>
      <c r="AB9" s="148"/>
      <c r="AC9" s="148"/>
      <c r="AD9" s="148"/>
      <c r="AE9" s="148"/>
      <c r="AF9" s="149"/>
      <c r="AG9" s="148"/>
      <c r="AH9" s="147"/>
      <c r="AI9" s="148"/>
      <c r="AJ9" s="148"/>
      <c r="AK9" s="148"/>
      <c r="AL9" s="148"/>
      <c r="AM9" s="148"/>
      <c r="AN9" s="148"/>
      <c r="AO9" s="148"/>
      <c r="AP9" s="148"/>
      <c r="AQ9" s="148"/>
      <c r="AR9" s="148"/>
      <c r="AS9" s="148"/>
      <c r="AT9" s="149"/>
      <c r="AU9" s="148"/>
      <c r="AV9" s="147"/>
      <c r="AW9" s="148"/>
      <c r="AX9" s="148"/>
      <c r="AY9" s="148"/>
      <c r="AZ9" s="148"/>
      <c r="BA9" s="148"/>
      <c r="BB9" s="148"/>
      <c r="BC9" s="148"/>
      <c r="BD9" s="148"/>
      <c r="BE9" s="148"/>
      <c r="BF9" s="148"/>
      <c r="BG9" s="148"/>
      <c r="BH9" s="149"/>
      <c r="BI9" s="148"/>
      <c r="BJ9" s="147"/>
      <c r="BK9" s="148"/>
      <c r="BL9" s="148"/>
      <c r="BM9" s="148"/>
      <c r="BN9" s="148"/>
      <c r="BO9" s="148"/>
      <c r="BP9" s="148"/>
      <c r="BQ9" s="148"/>
      <c r="BR9" s="148"/>
      <c r="BS9" s="148"/>
      <c r="BT9" s="148"/>
      <c r="BU9" s="148"/>
      <c r="BV9" s="149"/>
      <c r="BW9" s="148"/>
      <c r="BX9" s="147"/>
      <c r="BY9" s="148"/>
      <c r="BZ9" s="148"/>
      <c r="CA9" s="148"/>
      <c r="CB9" s="148"/>
      <c r="CC9" s="148"/>
      <c r="CD9" s="148"/>
      <c r="CE9" s="148"/>
      <c r="CF9" s="148"/>
      <c r="CG9" s="148"/>
      <c r="CH9" s="148"/>
      <c r="CI9" s="148"/>
      <c r="CJ9" s="149"/>
      <c r="CK9" s="148"/>
      <c r="CL9" s="147"/>
      <c r="CM9" s="148"/>
      <c r="CN9" s="148"/>
      <c r="CO9" s="148"/>
      <c r="CP9" s="148"/>
      <c r="CQ9" s="148"/>
      <c r="CR9" s="148"/>
      <c r="CS9" s="148"/>
      <c r="CT9" s="148"/>
      <c r="CU9" s="148"/>
      <c r="CV9" s="148"/>
      <c r="CW9" s="148"/>
      <c r="CX9" s="149"/>
      <c r="CY9" s="148"/>
    </row>
    <row r="10" spans="1:103">
      <c r="A10" s="136">
        <v>4</v>
      </c>
      <c r="B10" s="176">
        <f>'Data Entry'!B7</f>
        <v>40590.45416666667</v>
      </c>
      <c r="C10" s="91">
        <f>'Data Entry'!C7</f>
        <v>-4.2000000000000003E-2</v>
      </c>
      <c r="D10" s="145"/>
      <c r="E10" s="146"/>
      <c r="F10" s="147"/>
      <c r="G10" s="147"/>
      <c r="H10" s="146"/>
      <c r="I10" s="147"/>
      <c r="J10" s="148"/>
      <c r="K10" s="148"/>
      <c r="L10" s="148"/>
      <c r="M10" s="147"/>
      <c r="N10" s="148"/>
      <c r="O10" s="147"/>
      <c r="P10" s="148"/>
      <c r="Q10" s="147"/>
      <c r="R10" s="148"/>
      <c r="S10" s="147"/>
      <c r="T10" s="148"/>
      <c r="U10" s="147"/>
      <c r="V10" s="148"/>
      <c r="W10" s="147"/>
      <c r="X10" s="148"/>
      <c r="Y10" s="148"/>
      <c r="Z10" s="148"/>
      <c r="AA10" s="148"/>
      <c r="AB10" s="148"/>
      <c r="AC10" s="148"/>
      <c r="AD10" s="148"/>
      <c r="AE10" s="148"/>
      <c r="AF10" s="149"/>
      <c r="AG10" s="148"/>
      <c r="AH10" s="147"/>
      <c r="AI10" s="148"/>
      <c r="AJ10" s="148"/>
      <c r="AK10" s="148"/>
      <c r="AL10" s="148"/>
      <c r="AM10" s="148"/>
      <c r="AN10" s="148"/>
      <c r="AO10" s="148"/>
      <c r="AP10" s="148"/>
      <c r="AQ10" s="148"/>
      <c r="AR10" s="148"/>
      <c r="AS10" s="148"/>
      <c r="AT10" s="149"/>
      <c r="AU10" s="148"/>
      <c r="AV10" s="147"/>
      <c r="AW10" s="148"/>
      <c r="AX10" s="148"/>
      <c r="AY10" s="148"/>
      <c r="AZ10" s="148"/>
      <c r="BA10" s="148"/>
      <c r="BB10" s="148"/>
      <c r="BC10" s="148"/>
      <c r="BD10" s="148"/>
      <c r="BE10" s="148"/>
      <c r="BF10" s="148"/>
      <c r="BG10" s="148"/>
      <c r="BH10" s="149"/>
      <c r="BI10" s="148"/>
      <c r="BJ10" s="147"/>
      <c r="BK10" s="148"/>
      <c r="BL10" s="148"/>
      <c r="BM10" s="148"/>
      <c r="BN10" s="148"/>
      <c r="BO10" s="148"/>
      <c r="BP10" s="148"/>
      <c r="BQ10" s="148"/>
      <c r="BR10" s="148"/>
      <c r="BS10" s="148"/>
      <c r="BT10" s="148"/>
      <c r="BU10" s="148"/>
      <c r="BV10" s="149"/>
      <c r="BW10" s="148"/>
      <c r="BX10" s="147"/>
      <c r="BY10" s="148"/>
      <c r="BZ10" s="148"/>
      <c r="CA10" s="148"/>
      <c r="CB10" s="148"/>
      <c r="CC10" s="148"/>
      <c r="CD10" s="148"/>
      <c r="CE10" s="148"/>
      <c r="CF10" s="148"/>
      <c r="CG10" s="148"/>
      <c r="CH10" s="148"/>
      <c r="CI10" s="148"/>
      <c r="CJ10" s="149"/>
      <c r="CK10" s="148"/>
      <c r="CL10" s="147"/>
      <c r="CM10" s="148"/>
      <c r="CN10" s="148"/>
      <c r="CO10" s="148"/>
      <c r="CP10" s="148"/>
      <c r="CQ10" s="148"/>
      <c r="CR10" s="148"/>
      <c r="CS10" s="148"/>
      <c r="CT10" s="148"/>
      <c r="CU10" s="148"/>
      <c r="CV10" s="148"/>
      <c r="CW10" s="148"/>
      <c r="CX10" s="149"/>
      <c r="CY10" s="148"/>
    </row>
    <row r="11" spans="1:103">
      <c r="A11" s="136">
        <v>5</v>
      </c>
      <c r="B11" s="176">
        <f>'Data Entry'!B8</f>
        <v>40653.268750000003</v>
      </c>
      <c r="C11" s="91">
        <f>'Data Entry'!C8</f>
        <v>-6.5000000000000002E-2</v>
      </c>
      <c r="D11" s="145"/>
      <c r="E11" s="146"/>
      <c r="F11" s="147"/>
      <c r="G11" s="147"/>
      <c r="H11" s="146"/>
      <c r="I11" s="147"/>
      <c r="J11" s="148"/>
      <c r="K11" s="148"/>
      <c r="L11" s="148"/>
      <c r="M11" s="147"/>
      <c r="N11" s="148"/>
      <c r="O11" s="147"/>
      <c r="P11" s="148"/>
      <c r="Q11" s="147"/>
      <c r="R11" s="148"/>
      <c r="S11" s="147"/>
      <c r="T11" s="148"/>
      <c r="U11" s="147"/>
      <c r="V11" s="148"/>
      <c r="W11" s="147"/>
      <c r="X11" s="148"/>
      <c r="Y11" s="148"/>
      <c r="Z11" s="148"/>
      <c r="AA11" s="148"/>
      <c r="AB11" s="148"/>
      <c r="AC11" s="148"/>
      <c r="AD11" s="148"/>
      <c r="AE11" s="148"/>
      <c r="AF11" s="149"/>
      <c r="AG11" s="148"/>
      <c r="AH11" s="147"/>
      <c r="AI11" s="148"/>
      <c r="AJ11" s="148"/>
      <c r="AK11" s="148"/>
      <c r="AL11" s="148"/>
      <c r="AM11" s="148"/>
      <c r="AN11" s="148"/>
      <c r="AO11" s="148"/>
      <c r="AP11" s="148"/>
      <c r="AQ11" s="148"/>
      <c r="AR11" s="148"/>
      <c r="AS11" s="148"/>
      <c r="AT11" s="149"/>
      <c r="AU11" s="148"/>
      <c r="AV11" s="147"/>
      <c r="AW11" s="148"/>
      <c r="AX11" s="148"/>
      <c r="AY11" s="148"/>
      <c r="AZ11" s="148"/>
      <c r="BA11" s="148"/>
      <c r="BB11" s="148"/>
      <c r="BC11" s="148"/>
      <c r="BD11" s="148"/>
      <c r="BE11" s="148"/>
      <c r="BF11" s="148"/>
      <c r="BG11" s="148"/>
      <c r="BH11" s="149"/>
      <c r="BI11" s="148"/>
      <c r="BJ11" s="147"/>
      <c r="BK11" s="148"/>
      <c r="BL11" s="148"/>
      <c r="BM11" s="148"/>
      <c r="BN11" s="148"/>
      <c r="BO11" s="148"/>
      <c r="BP11" s="148"/>
      <c r="BQ11" s="148"/>
      <c r="BR11" s="148"/>
      <c r="BS11" s="148"/>
      <c r="BT11" s="148"/>
      <c r="BU11" s="148"/>
      <c r="BV11" s="149"/>
      <c r="BW11" s="148"/>
      <c r="BX11" s="147"/>
      <c r="BY11" s="148"/>
      <c r="BZ11" s="148"/>
      <c r="CA11" s="148"/>
      <c r="CB11" s="148"/>
      <c r="CC11" s="148"/>
      <c r="CD11" s="148"/>
      <c r="CE11" s="148"/>
      <c r="CF11" s="148"/>
      <c r="CG11" s="148"/>
      <c r="CH11" s="148"/>
      <c r="CI11" s="148"/>
      <c r="CJ11" s="149"/>
      <c r="CK11" s="148"/>
      <c r="CL11" s="147"/>
      <c r="CM11" s="148"/>
      <c r="CN11" s="148"/>
      <c r="CO11" s="148"/>
      <c r="CP11" s="148"/>
      <c r="CQ11" s="148"/>
      <c r="CR11" s="148"/>
      <c r="CS11" s="148"/>
      <c r="CT11" s="148"/>
      <c r="CU11" s="148"/>
      <c r="CV11" s="148"/>
      <c r="CW11" s="148"/>
      <c r="CX11" s="149"/>
      <c r="CY11" s="148"/>
    </row>
    <row r="12" spans="1:103">
      <c r="A12" s="136">
        <v>6</v>
      </c>
      <c r="B12" s="176">
        <f>'Data Entry'!B9</f>
        <v>40653.69027777778</v>
      </c>
      <c r="C12" s="91">
        <f>'Data Entry'!C9</f>
        <v>-4.5999999999999999E-2</v>
      </c>
      <c r="D12" s="145"/>
      <c r="E12" s="146"/>
      <c r="F12" s="147"/>
      <c r="G12" s="147"/>
      <c r="H12" s="146"/>
      <c r="I12" s="147"/>
      <c r="J12" s="148"/>
      <c r="K12" s="148"/>
      <c r="L12" s="148"/>
      <c r="M12" s="147"/>
      <c r="N12" s="148"/>
      <c r="O12" s="147"/>
      <c r="P12" s="148"/>
      <c r="Q12" s="147"/>
      <c r="R12" s="148"/>
      <c r="S12" s="147"/>
      <c r="T12" s="148"/>
      <c r="U12" s="147"/>
      <c r="V12" s="148"/>
      <c r="W12" s="147"/>
      <c r="X12" s="148"/>
      <c r="Y12" s="148"/>
      <c r="Z12" s="148"/>
      <c r="AA12" s="148"/>
      <c r="AB12" s="148"/>
      <c r="AC12" s="148"/>
      <c r="AD12" s="148"/>
      <c r="AE12" s="148"/>
      <c r="AF12" s="149"/>
      <c r="AG12" s="148"/>
      <c r="AH12" s="147"/>
      <c r="AI12" s="148"/>
      <c r="AJ12" s="148"/>
      <c r="AK12" s="148"/>
      <c r="AL12" s="148"/>
      <c r="AM12" s="148"/>
      <c r="AN12" s="148"/>
      <c r="AO12" s="148"/>
      <c r="AP12" s="148"/>
      <c r="AQ12" s="148"/>
      <c r="AR12" s="148"/>
      <c r="AS12" s="148"/>
      <c r="AT12" s="149"/>
      <c r="AU12" s="148"/>
      <c r="AV12" s="147"/>
      <c r="AW12" s="148"/>
      <c r="AX12" s="148"/>
      <c r="AY12" s="148"/>
      <c r="AZ12" s="148"/>
      <c r="BA12" s="148"/>
      <c r="BB12" s="148"/>
      <c r="BC12" s="148"/>
      <c r="BD12" s="148"/>
      <c r="BE12" s="148"/>
      <c r="BF12" s="148"/>
      <c r="BG12" s="148"/>
      <c r="BH12" s="149"/>
      <c r="BI12" s="148"/>
      <c r="BJ12" s="147"/>
      <c r="BK12" s="148"/>
      <c r="BL12" s="148"/>
      <c r="BM12" s="148"/>
      <c r="BN12" s="148"/>
      <c r="BO12" s="148"/>
      <c r="BP12" s="148"/>
      <c r="BQ12" s="148"/>
      <c r="BR12" s="148"/>
      <c r="BS12" s="148"/>
      <c r="BT12" s="148"/>
      <c r="BU12" s="148"/>
      <c r="BV12" s="149"/>
      <c r="BW12" s="148"/>
      <c r="BX12" s="147"/>
      <c r="BY12" s="148"/>
      <c r="BZ12" s="148"/>
      <c r="CA12" s="148"/>
      <c r="CB12" s="148"/>
      <c r="CC12" s="148"/>
      <c r="CD12" s="148"/>
      <c r="CE12" s="148"/>
      <c r="CF12" s="148"/>
      <c r="CG12" s="148"/>
      <c r="CH12" s="148"/>
      <c r="CI12" s="148"/>
      <c r="CJ12" s="149"/>
      <c r="CK12" s="148"/>
      <c r="CL12" s="147"/>
      <c r="CM12" s="148"/>
      <c r="CN12" s="148"/>
      <c r="CO12" s="148"/>
      <c r="CP12" s="148"/>
      <c r="CQ12" s="148"/>
      <c r="CR12" s="148"/>
      <c r="CS12" s="148"/>
      <c r="CT12" s="148"/>
      <c r="CU12" s="148"/>
      <c r="CV12" s="148"/>
      <c r="CW12" s="148"/>
      <c r="CX12" s="149"/>
      <c r="CY12" s="148"/>
    </row>
    <row r="13" spans="1:103">
      <c r="A13" s="136">
        <v>7</v>
      </c>
      <c r="B13" s="176">
        <f>'Data Entry'!B10</f>
        <v>40655.453472222223</v>
      </c>
      <c r="C13" s="91">
        <f>'Data Entry'!C10</f>
        <v>-0.05</v>
      </c>
      <c r="D13" s="145"/>
      <c r="E13" s="146"/>
      <c r="F13" s="147"/>
      <c r="G13" s="147"/>
      <c r="H13" s="146"/>
      <c r="I13" s="147"/>
      <c r="J13" s="148"/>
      <c r="K13" s="148"/>
      <c r="L13" s="148"/>
      <c r="M13" s="147"/>
      <c r="N13" s="148"/>
      <c r="O13" s="147"/>
      <c r="P13" s="148"/>
      <c r="Q13" s="147"/>
      <c r="R13" s="148"/>
      <c r="S13" s="147"/>
      <c r="T13" s="148"/>
      <c r="U13" s="147"/>
      <c r="V13" s="148"/>
      <c r="W13" s="147"/>
      <c r="X13" s="148"/>
      <c r="Y13" s="148"/>
      <c r="Z13" s="148"/>
      <c r="AA13" s="148"/>
      <c r="AB13" s="148"/>
      <c r="AC13" s="148"/>
      <c r="AD13" s="148"/>
      <c r="AE13" s="148"/>
      <c r="AF13" s="149"/>
      <c r="AG13" s="148"/>
      <c r="AH13" s="147"/>
      <c r="AI13" s="148"/>
      <c r="AJ13" s="148"/>
      <c r="AK13" s="148"/>
      <c r="AL13" s="148"/>
      <c r="AM13" s="148"/>
      <c r="AN13" s="148"/>
      <c r="AO13" s="148"/>
      <c r="AP13" s="148"/>
      <c r="AQ13" s="148"/>
      <c r="AR13" s="148"/>
      <c r="AS13" s="148"/>
      <c r="AT13" s="149"/>
      <c r="AU13" s="148"/>
      <c r="AV13" s="147"/>
      <c r="AW13" s="148"/>
      <c r="AX13" s="148"/>
      <c r="AY13" s="148"/>
      <c r="AZ13" s="148"/>
      <c r="BA13" s="148"/>
      <c r="BB13" s="148"/>
      <c r="BC13" s="148"/>
      <c r="BD13" s="148"/>
      <c r="BE13" s="148"/>
      <c r="BF13" s="148"/>
      <c r="BG13" s="148"/>
      <c r="BH13" s="149"/>
      <c r="BI13" s="148"/>
      <c r="BJ13" s="147"/>
      <c r="BK13" s="148"/>
      <c r="BL13" s="148"/>
      <c r="BM13" s="148"/>
      <c r="BN13" s="148"/>
      <c r="BO13" s="148"/>
      <c r="BP13" s="148"/>
      <c r="BQ13" s="148"/>
      <c r="BR13" s="148"/>
      <c r="BS13" s="148"/>
      <c r="BT13" s="148"/>
      <c r="BU13" s="148"/>
      <c r="BV13" s="149"/>
      <c r="BW13" s="148"/>
      <c r="BX13" s="147"/>
      <c r="BY13" s="148"/>
      <c r="BZ13" s="148"/>
      <c r="CA13" s="148"/>
      <c r="CB13" s="148"/>
      <c r="CC13" s="148"/>
      <c r="CD13" s="148"/>
      <c r="CE13" s="148"/>
      <c r="CF13" s="148"/>
      <c r="CG13" s="148"/>
      <c r="CH13" s="148"/>
      <c r="CI13" s="148"/>
      <c r="CJ13" s="149"/>
      <c r="CK13" s="148"/>
      <c r="CL13" s="147"/>
      <c r="CM13" s="148"/>
      <c r="CN13" s="148"/>
      <c r="CO13" s="148"/>
      <c r="CP13" s="148"/>
      <c r="CQ13" s="148"/>
      <c r="CR13" s="148"/>
      <c r="CS13" s="148"/>
      <c r="CT13" s="148"/>
      <c r="CU13" s="148"/>
      <c r="CV13" s="148"/>
      <c r="CW13" s="148"/>
      <c r="CX13" s="149"/>
      <c r="CY13" s="148"/>
    </row>
    <row r="14" spans="1:103">
      <c r="A14" s="136">
        <v>8</v>
      </c>
      <c r="B14" s="176">
        <f>'Data Entry'!B11</f>
        <v>40659.847222222219</v>
      </c>
      <c r="C14" s="91">
        <f>'Data Entry'!C11</f>
        <v>-5.8999999999999997E-2</v>
      </c>
      <c r="D14" s="145"/>
      <c r="E14" s="146"/>
      <c r="F14" s="147"/>
      <c r="G14" s="147"/>
      <c r="H14" s="146"/>
      <c r="I14" s="147"/>
      <c r="J14" s="148"/>
      <c r="K14" s="148"/>
      <c r="L14" s="148"/>
      <c r="M14" s="147"/>
      <c r="N14" s="148"/>
      <c r="O14" s="147"/>
      <c r="P14" s="148"/>
      <c r="Q14" s="147"/>
      <c r="R14" s="148"/>
      <c r="S14" s="147"/>
      <c r="T14" s="148"/>
      <c r="U14" s="147"/>
      <c r="V14" s="148"/>
      <c r="W14" s="147"/>
      <c r="X14" s="148"/>
      <c r="Y14" s="148"/>
      <c r="Z14" s="148"/>
      <c r="AA14" s="148"/>
      <c r="AB14" s="148"/>
      <c r="AC14" s="148"/>
      <c r="AD14" s="148"/>
      <c r="AE14" s="148"/>
      <c r="AF14" s="149"/>
      <c r="AG14" s="148"/>
      <c r="AH14" s="147"/>
      <c r="AI14" s="148"/>
      <c r="AJ14" s="148"/>
      <c r="AK14" s="148"/>
      <c r="AL14" s="148"/>
      <c r="AM14" s="148"/>
      <c r="AN14" s="148"/>
      <c r="AO14" s="148"/>
      <c r="AP14" s="148"/>
      <c r="AQ14" s="148"/>
      <c r="AR14" s="148"/>
      <c r="AS14" s="148"/>
      <c r="AT14" s="149"/>
      <c r="AU14" s="148"/>
      <c r="AV14" s="147"/>
      <c r="AW14" s="148"/>
      <c r="AX14" s="148"/>
      <c r="AY14" s="148"/>
      <c r="AZ14" s="148"/>
      <c r="BA14" s="148"/>
      <c r="BB14" s="148"/>
      <c r="BC14" s="148"/>
      <c r="BD14" s="148"/>
      <c r="BE14" s="148"/>
      <c r="BF14" s="148"/>
      <c r="BG14" s="148"/>
      <c r="BH14" s="149"/>
      <c r="BI14" s="148"/>
      <c r="BJ14" s="147"/>
      <c r="BK14" s="148"/>
      <c r="BL14" s="148"/>
      <c r="BM14" s="148"/>
      <c r="BN14" s="148"/>
      <c r="BO14" s="148"/>
      <c r="BP14" s="148"/>
      <c r="BQ14" s="148"/>
      <c r="BR14" s="148"/>
      <c r="BS14" s="148"/>
      <c r="BT14" s="148"/>
      <c r="BU14" s="148"/>
      <c r="BV14" s="149"/>
      <c r="BW14" s="148"/>
      <c r="BX14" s="147"/>
      <c r="BY14" s="148"/>
      <c r="BZ14" s="148"/>
      <c r="CA14" s="148"/>
      <c r="CB14" s="148"/>
      <c r="CC14" s="148"/>
      <c r="CD14" s="148"/>
      <c r="CE14" s="148"/>
      <c r="CF14" s="148"/>
      <c r="CG14" s="148"/>
      <c r="CH14" s="148"/>
      <c r="CI14" s="148"/>
      <c r="CJ14" s="149"/>
      <c r="CK14" s="148"/>
      <c r="CL14" s="147"/>
      <c r="CM14" s="148"/>
      <c r="CN14" s="148"/>
      <c r="CO14" s="148"/>
      <c r="CP14" s="148"/>
      <c r="CQ14" s="148"/>
      <c r="CR14" s="148"/>
      <c r="CS14" s="148"/>
      <c r="CT14" s="148"/>
      <c r="CU14" s="148"/>
      <c r="CV14" s="148"/>
      <c r="CW14" s="148"/>
      <c r="CX14" s="149"/>
      <c r="CY14" s="148"/>
    </row>
    <row r="15" spans="1:103">
      <c r="A15" s="136">
        <v>9</v>
      </c>
      <c r="B15" s="176">
        <f>'Data Entry'!B12</f>
        <v>40660.691666666666</v>
      </c>
      <c r="C15" s="91">
        <f>'Data Entry'!C12</f>
        <v>-8.2000000000000003E-2</v>
      </c>
      <c r="D15" s="145"/>
      <c r="E15" s="146"/>
      <c r="F15" s="147"/>
      <c r="G15" s="147"/>
      <c r="H15" s="146"/>
      <c r="I15" s="147"/>
      <c r="J15" s="148"/>
      <c r="K15" s="148"/>
      <c r="L15" s="148"/>
      <c r="M15" s="147"/>
      <c r="N15" s="148"/>
      <c r="O15" s="147"/>
      <c r="P15" s="148"/>
      <c r="Q15" s="147"/>
      <c r="R15" s="148"/>
      <c r="S15" s="147"/>
      <c r="T15" s="148"/>
      <c r="U15" s="147"/>
      <c r="V15" s="148"/>
      <c r="W15" s="147"/>
      <c r="X15" s="148"/>
      <c r="Y15" s="148"/>
      <c r="Z15" s="148"/>
      <c r="AA15" s="148"/>
      <c r="AB15" s="148"/>
      <c r="AC15" s="148"/>
      <c r="AD15" s="148"/>
      <c r="AE15" s="148"/>
      <c r="AF15" s="149"/>
      <c r="AG15" s="148"/>
      <c r="AH15" s="147"/>
      <c r="AI15" s="148"/>
      <c r="AJ15" s="148"/>
      <c r="AK15" s="148"/>
      <c r="AL15" s="148"/>
      <c r="AM15" s="148"/>
      <c r="AN15" s="148"/>
      <c r="AO15" s="148"/>
      <c r="AP15" s="148"/>
      <c r="AQ15" s="148"/>
      <c r="AR15" s="148"/>
      <c r="AS15" s="148"/>
      <c r="AT15" s="149"/>
      <c r="AU15" s="148"/>
      <c r="AV15" s="147"/>
      <c r="AW15" s="148"/>
      <c r="AX15" s="148"/>
      <c r="AY15" s="148"/>
      <c r="AZ15" s="148"/>
      <c r="BA15" s="148"/>
      <c r="BB15" s="148"/>
      <c r="BC15" s="148"/>
      <c r="BD15" s="148"/>
      <c r="BE15" s="148"/>
      <c r="BF15" s="148"/>
      <c r="BG15" s="148"/>
      <c r="BH15" s="149"/>
      <c r="BI15" s="148"/>
      <c r="BJ15" s="147"/>
      <c r="BK15" s="148"/>
      <c r="BL15" s="148"/>
      <c r="BM15" s="148"/>
      <c r="BN15" s="148"/>
      <c r="BO15" s="148"/>
      <c r="BP15" s="148"/>
      <c r="BQ15" s="148"/>
      <c r="BR15" s="148"/>
      <c r="BS15" s="148"/>
      <c r="BT15" s="148"/>
      <c r="BU15" s="148"/>
      <c r="BV15" s="149"/>
      <c r="BW15" s="148"/>
      <c r="BX15" s="147"/>
      <c r="BY15" s="148"/>
      <c r="BZ15" s="148"/>
      <c r="CA15" s="148"/>
      <c r="CB15" s="148"/>
      <c r="CC15" s="148"/>
      <c r="CD15" s="148"/>
      <c r="CE15" s="148"/>
      <c r="CF15" s="148"/>
      <c r="CG15" s="148"/>
      <c r="CH15" s="148"/>
      <c r="CI15" s="148"/>
      <c r="CJ15" s="149"/>
      <c r="CK15" s="148"/>
      <c r="CL15" s="147"/>
      <c r="CM15" s="148"/>
      <c r="CN15" s="148"/>
      <c r="CO15" s="148"/>
      <c r="CP15" s="148"/>
      <c r="CQ15" s="148"/>
      <c r="CR15" s="148"/>
      <c r="CS15" s="148"/>
      <c r="CT15" s="148"/>
      <c r="CU15" s="148"/>
      <c r="CV15" s="148"/>
      <c r="CW15" s="148"/>
      <c r="CX15" s="149"/>
      <c r="CY15" s="148"/>
    </row>
    <row r="16" spans="1:103">
      <c r="A16" s="136">
        <v>10</v>
      </c>
      <c r="B16" s="176">
        <f>'Data Entry'!B13</f>
        <v>40675.609583333331</v>
      </c>
      <c r="C16" s="91">
        <f>'Data Entry'!C13</f>
        <v>-5.0999999999999997E-2</v>
      </c>
      <c r="D16" s="145"/>
      <c r="E16" s="146"/>
      <c r="F16" s="147"/>
      <c r="G16" s="147"/>
      <c r="H16" s="146"/>
      <c r="I16" s="147"/>
      <c r="J16" s="148"/>
      <c r="K16" s="148"/>
      <c r="L16" s="148"/>
      <c r="M16" s="147"/>
      <c r="N16" s="148"/>
      <c r="O16" s="147"/>
      <c r="P16" s="148"/>
      <c r="Q16" s="147"/>
      <c r="R16" s="148"/>
      <c r="S16" s="147"/>
      <c r="T16" s="148"/>
      <c r="U16" s="147"/>
      <c r="V16" s="148"/>
      <c r="W16" s="147"/>
      <c r="X16" s="148"/>
      <c r="Y16" s="148"/>
      <c r="Z16" s="148"/>
      <c r="AA16" s="148"/>
      <c r="AB16" s="148"/>
      <c r="AC16" s="148"/>
      <c r="AD16" s="148"/>
      <c r="AE16" s="148"/>
      <c r="AF16" s="149"/>
      <c r="AG16" s="148"/>
      <c r="AH16" s="147"/>
      <c r="AI16" s="148"/>
      <c r="AJ16" s="148"/>
      <c r="AK16" s="148"/>
      <c r="AL16" s="148"/>
      <c r="AM16" s="148"/>
      <c r="AN16" s="148"/>
      <c r="AO16" s="148"/>
      <c r="AP16" s="148"/>
      <c r="AQ16" s="148"/>
      <c r="AR16" s="148"/>
      <c r="AS16" s="148"/>
      <c r="AT16" s="149"/>
      <c r="AU16" s="148"/>
      <c r="AV16" s="147"/>
      <c r="AW16" s="148"/>
      <c r="AX16" s="148"/>
      <c r="AY16" s="148"/>
      <c r="AZ16" s="148"/>
      <c r="BA16" s="148"/>
      <c r="BB16" s="148"/>
      <c r="BC16" s="148"/>
      <c r="BD16" s="148"/>
      <c r="BE16" s="148"/>
      <c r="BF16" s="148"/>
      <c r="BG16" s="148"/>
      <c r="BH16" s="149"/>
      <c r="BI16" s="148"/>
      <c r="BJ16" s="147"/>
      <c r="BK16" s="148"/>
      <c r="BL16" s="148"/>
      <c r="BM16" s="148"/>
      <c r="BN16" s="148"/>
      <c r="BO16" s="148"/>
      <c r="BP16" s="148"/>
      <c r="BQ16" s="148"/>
      <c r="BR16" s="148"/>
      <c r="BS16" s="148"/>
      <c r="BT16" s="148"/>
      <c r="BU16" s="148"/>
      <c r="BV16" s="149"/>
      <c r="BW16" s="148"/>
      <c r="BX16" s="147"/>
      <c r="BY16" s="148"/>
      <c r="BZ16" s="148"/>
      <c r="CA16" s="148"/>
      <c r="CB16" s="148"/>
      <c r="CC16" s="148"/>
      <c r="CD16" s="148"/>
      <c r="CE16" s="148"/>
      <c r="CF16" s="148"/>
      <c r="CG16" s="148"/>
      <c r="CH16" s="148"/>
      <c r="CI16" s="148"/>
      <c r="CJ16" s="149"/>
      <c r="CK16" s="148"/>
      <c r="CL16" s="147"/>
      <c r="CM16" s="148"/>
      <c r="CN16" s="148"/>
      <c r="CO16" s="148"/>
      <c r="CP16" s="148"/>
      <c r="CQ16" s="148"/>
      <c r="CR16" s="148"/>
      <c r="CS16" s="148"/>
      <c r="CT16" s="148"/>
      <c r="CU16" s="148"/>
      <c r="CV16" s="148"/>
      <c r="CW16" s="148"/>
      <c r="CX16" s="149"/>
      <c r="CY16" s="148"/>
    </row>
    <row r="17" spans="1:103">
      <c r="A17" s="136">
        <v>11</v>
      </c>
      <c r="B17" s="176">
        <f>'Data Entry'!B14</f>
        <v>0</v>
      </c>
      <c r="C17" s="91">
        <f>'Data Entry'!C14</f>
        <v>0</v>
      </c>
      <c r="D17" s="145"/>
      <c r="E17" s="146"/>
      <c r="F17" s="147"/>
      <c r="G17" s="147"/>
      <c r="H17" s="146"/>
      <c r="I17" s="147"/>
      <c r="J17" s="148"/>
      <c r="K17" s="148"/>
      <c r="L17" s="148"/>
      <c r="M17" s="147"/>
      <c r="N17" s="148"/>
      <c r="O17" s="147"/>
      <c r="P17" s="148"/>
      <c r="Q17" s="147"/>
      <c r="R17" s="148"/>
      <c r="S17" s="147"/>
      <c r="T17" s="148"/>
      <c r="U17" s="147"/>
      <c r="V17" s="148"/>
      <c r="W17" s="147"/>
      <c r="X17" s="148"/>
      <c r="Y17" s="148"/>
      <c r="Z17" s="148"/>
      <c r="AA17" s="148"/>
      <c r="AB17" s="148"/>
      <c r="AC17" s="148"/>
      <c r="AD17" s="148"/>
      <c r="AE17" s="148"/>
      <c r="AF17" s="149"/>
      <c r="AG17" s="148"/>
      <c r="AH17" s="147"/>
      <c r="AI17" s="148"/>
      <c r="AJ17" s="148"/>
      <c r="AK17" s="148"/>
      <c r="AL17" s="148"/>
      <c r="AM17" s="148"/>
      <c r="AN17" s="148"/>
      <c r="AO17" s="148"/>
      <c r="AP17" s="148"/>
      <c r="AQ17" s="148"/>
      <c r="AR17" s="148"/>
      <c r="AS17" s="148"/>
      <c r="AT17" s="149"/>
      <c r="AU17" s="148"/>
      <c r="AV17" s="147"/>
      <c r="AW17" s="148"/>
      <c r="AX17" s="148"/>
      <c r="AY17" s="148"/>
      <c r="AZ17" s="148"/>
      <c r="BA17" s="148"/>
      <c r="BB17" s="148"/>
      <c r="BC17" s="148"/>
      <c r="BD17" s="148"/>
      <c r="BE17" s="148"/>
      <c r="BF17" s="148"/>
      <c r="BG17" s="148"/>
      <c r="BH17" s="149"/>
      <c r="BI17" s="148"/>
      <c r="BJ17" s="147"/>
      <c r="BK17" s="148"/>
      <c r="BL17" s="148"/>
      <c r="BM17" s="148"/>
      <c r="BN17" s="148"/>
      <c r="BO17" s="148"/>
      <c r="BP17" s="148"/>
      <c r="BQ17" s="148"/>
      <c r="BR17" s="148"/>
      <c r="BS17" s="148"/>
      <c r="BT17" s="148"/>
      <c r="BU17" s="148"/>
      <c r="BV17" s="149"/>
      <c r="BW17" s="148"/>
      <c r="BX17" s="147"/>
      <c r="BY17" s="148"/>
      <c r="BZ17" s="148"/>
      <c r="CA17" s="148"/>
      <c r="CB17" s="148"/>
      <c r="CC17" s="148"/>
      <c r="CD17" s="148"/>
      <c r="CE17" s="148"/>
      <c r="CF17" s="148"/>
      <c r="CG17" s="148"/>
      <c r="CH17" s="148"/>
      <c r="CI17" s="148"/>
      <c r="CJ17" s="149"/>
      <c r="CK17" s="148"/>
      <c r="CL17" s="147"/>
      <c r="CM17" s="148"/>
      <c r="CN17" s="148"/>
      <c r="CO17" s="148"/>
      <c r="CP17" s="148"/>
      <c r="CQ17" s="148"/>
      <c r="CR17" s="148"/>
      <c r="CS17" s="148"/>
      <c r="CT17" s="148"/>
      <c r="CU17" s="148"/>
      <c r="CV17" s="148"/>
      <c r="CW17" s="148"/>
      <c r="CX17" s="149"/>
      <c r="CY17" s="148"/>
    </row>
    <row r="18" spans="1:103">
      <c r="A18" s="136">
        <v>12</v>
      </c>
      <c r="B18" s="176">
        <f>'Data Entry'!B15</f>
        <v>0</v>
      </c>
      <c r="C18" s="91">
        <f>'Data Entry'!C15</f>
        <v>0</v>
      </c>
      <c r="D18" s="145"/>
      <c r="E18" s="146"/>
      <c r="F18" s="147"/>
      <c r="G18" s="147"/>
      <c r="H18" s="146"/>
      <c r="I18" s="147"/>
      <c r="J18" s="148"/>
      <c r="K18" s="148"/>
      <c r="L18" s="148"/>
      <c r="M18" s="147"/>
      <c r="N18" s="148"/>
      <c r="O18" s="147"/>
      <c r="P18" s="148"/>
      <c r="Q18" s="147"/>
      <c r="R18" s="148"/>
      <c r="S18" s="147"/>
      <c r="T18" s="148"/>
      <c r="U18" s="147"/>
      <c r="V18" s="148"/>
      <c r="W18" s="147"/>
      <c r="X18" s="148"/>
      <c r="Y18" s="148"/>
      <c r="Z18" s="148"/>
      <c r="AA18" s="148"/>
      <c r="AB18" s="148"/>
      <c r="AC18" s="148"/>
      <c r="AD18" s="148"/>
      <c r="AE18" s="148"/>
      <c r="AF18" s="149"/>
      <c r="AG18" s="148"/>
      <c r="AH18" s="147"/>
      <c r="AI18" s="148"/>
      <c r="AJ18" s="148"/>
      <c r="AK18" s="148"/>
      <c r="AL18" s="148"/>
      <c r="AM18" s="148"/>
      <c r="AN18" s="148"/>
      <c r="AO18" s="148"/>
      <c r="AP18" s="148"/>
      <c r="AQ18" s="148"/>
      <c r="AR18" s="148"/>
      <c r="AS18" s="148"/>
      <c r="AT18" s="149"/>
      <c r="AU18" s="148"/>
      <c r="AV18" s="147"/>
      <c r="AW18" s="148"/>
      <c r="AX18" s="148"/>
      <c r="AY18" s="148"/>
      <c r="AZ18" s="148"/>
      <c r="BA18" s="148"/>
      <c r="BB18" s="148"/>
      <c r="BC18" s="148"/>
      <c r="BD18" s="148"/>
      <c r="BE18" s="148"/>
      <c r="BF18" s="148"/>
      <c r="BG18" s="148"/>
      <c r="BH18" s="149"/>
      <c r="BI18" s="148"/>
      <c r="BJ18" s="147"/>
      <c r="BK18" s="148"/>
      <c r="BL18" s="148"/>
      <c r="BM18" s="148"/>
      <c r="BN18" s="148"/>
      <c r="BO18" s="148"/>
      <c r="BP18" s="148"/>
      <c r="BQ18" s="148"/>
      <c r="BR18" s="148"/>
      <c r="BS18" s="148"/>
      <c r="BT18" s="148"/>
      <c r="BU18" s="148"/>
      <c r="BV18" s="149"/>
      <c r="BW18" s="148"/>
      <c r="BX18" s="147"/>
      <c r="BY18" s="148"/>
      <c r="BZ18" s="148"/>
      <c r="CA18" s="148"/>
      <c r="CB18" s="148"/>
      <c r="CC18" s="148"/>
      <c r="CD18" s="148"/>
      <c r="CE18" s="148"/>
      <c r="CF18" s="148"/>
      <c r="CG18" s="148"/>
      <c r="CH18" s="148"/>
      <c r="CI18" s="148"/>
      <c r="CJ18" s="149"/>
      <c r="CK18" s="148"/>
      <c r="CL18" s="147"/>
      <c r="CM18" s="148"/>
      <c r="CN18" s="148"/>
      <c r="CO18" s="148"/>
      <c r="CP18" s="148"/>
      <c r="CQ18" s="148"/>
      <c r="CR18" s="148"/>
      <c r="CS18" s="148"/>
      <c r="CT18" s="148"/>
      <c r="CU18" s="148"/>
      <c r="CV18" s="148"/>
      <c r="CW18" s="148"/>
      <c r="CX18" s="149"/>
      <c r="CY18" s="148"/>
    </row>
    <row r="19" spans="1:103">
      <c r="A19" s="136">
        <v>13</v>
      </c>
      <c r="B19" s="176">
        <f>'Data Entry'!B16</f>
        <v>0</v>
      </c>
      <c r="C19" s="91">
        <f>'Data Entry'!C16</f>
        <v>0</v>
      </c>
      <c r="D19" s="145"/>
      <c r="E19" s="146"/>
      <c r="F19" s="147"/>
      <c r="G19" s="147"/>
      <c r="H19" s="146"/>
      <c r="I19" s="147"/>
      <c r="J19" s="148"/>
      <c r="K19" s="148"/>
      <c r="L19" s="148"/>
      <c r="M19" s="147"/>
      <c r="N19" s="148"/>
      <c r="O19" s="147"/>
      <c r="P19" s="148"/>
      <c r="Q19" s="147"/>
      <c r="R19" s="148"/>
      <c r="S19" s="147"/>
      <c r="T19" s="148"/>
      <c r="U19" s="147"/>
      <c r="V19" s="148"/>
      <c r="W19" s="147"/>
      <c r="X19" s="148"/>
      <c r="Y19" s="148"/>
      <c r="Z19" s="148"/>
      <c r="AA19" s="148"/>
      <c r="AB19" s="148"/>
      <c r="AC19" s="148"/>
      <c r="AD19" s="148"/>
      <c r="AE19" s="148"/>
      <c r="AF19" s="149"/>
      <c r="AG19" s="148"/>
      <c r="AH19" s="147"/>
      <c r="AI19" s="148"/>
      <c r="AJ19" s="148"/>
      <c r="AK19" s="148"/>
      <c r="AL19" s="148"/>
      <c r="AM19" s="148"/>
      <c r="AN19" s="148"/>
      <c r="AO19" s="148"/>
      <c r="AP19" s="148"/>
      <c r="AQ19" s="148"/>
      <c r="AR19" s="148"/>
      <c r="AS19" s="148"/>
      <c r="AT19" s="149"/>
      <c r="AU19" s="148"/>
      <c r="AV19" s="147"/>
      <c r="AW19" s="148"/>
      <c r="AX19" s="148"/>
      <c r="AY19" s="148"/>
      <c r="AZ19" s="148"/>
      <c r="BA19" s="148"/>
      <c r="BB19" s="148"/>
      <c r="BC19" s="148"/>
      <c r="BD19" s="148"/>
      <c r="BE19" s="148"/>
      <c r="BF19" s="148"/>
      <c r="BG19" s="148"/>
      <c r="BH19" s="149"/>
      <c r="BI19" s="148"/>
      <c r="BJ19" s="147"/>
      <c r="BK19" s="148"/>
      <c r="BL19" s="148"/>
      <c r="BM19" s="148"/>
      <c r="BN19" s="148"/>
      <c r="BO19" s="148"/>
      <c r="BP19" s="148"/>
      <c r="BQ19" s="148"/>
      <c r="BR19" s="148"/>
      <c r="BS19" s="148"/>
      <c r="BT19" s="148"/>
      <c r="BU19" s="148"/>
      <c r="BV19" s="149"/>
      <c r="BW19" s="148"/>
      <c r="BX19" s="147"/>
      <c r="BY19" s="148"/>
      <c r="BZ19" s="148"/>
      <c r="CA19" s="148"/>
      <c r="CB19" s="148"/>
      <c r="CC19" s="148"/>
      <c r="CD19" s="148"/>
      <c r="CE19" s="148"/>
      <c r="CF19" s="148"/>
      <c r="CG19" s="148"/>
      <c r="CH19" s="148"/>
      <c r="CI19" s="148"/>
      <c r="CJ19" s="149"/>
      <c r="CK19" s="148"/>
      <c r="CL19" s="147"/>
      <c r="CM19" s="148"/>
      <c r="CN19" s="148"/>
      <c r="CO19" s="148"/>
      <c r="CP19" s="148"/>
      <c r="CQ19" s="148"/>
      <c r="CR19" s="148"/>
      <c r="CS19" s="148"/>
      <c r="CT19" s="148"/>
      <c r="CU19" s="148"/>
      <c r="CV19" s="148"/>
      <c r="CW19" s="148"/>
      <c r="CX19" s="149"/>
      <c r="CY19" s="148"/>
    </row>
    <row r="20" spans="1:103">
      <c r="A20" s="136">
        <v>14</v>
      </c>
      <c r="B20" s="176">
        <f>'Data Entry'!B17</f>
        <v>0</v>
      </c>
      <c r="C20" s="91">
        <f>'Data Entry'!C17</f>
        <v>0</v>
      </c>
      <c r="D20" s="145"/>
      <c r="E20" s="146"/>
      <c r="F20" s="147"/>
      <c r="G20" s="147"/>
      <c r="H20" s="146"/>
      <c r="I20" s="147"/>
      <c r="J20" s="148"/>
      <c r="K20" s="148"/>
      <c r="L20" s="148"/>
      <c r="M20" s="147"/>
      <c r="N20" s="148"/>
      <c r="O20" s="147"/>
      <c r="P20" s="148"/>
      <c r="Q20" s="147"/>
      <c r="R20" s="148"/>
      <c r="S20" s="147"/>
      <c r="T20" s="148"/>
      <c r="U20" s="147"/>
      <c r="V20" s="148"/>
      <c r="W20" s="147"/>
      <c r="X20" s="148"/>
      <c r="Y20" s="148"/>
      <c r="Z20" s="148"/>
      <c r="AA20" s="148"/>
      <c r="AB20" s="148"/>
      <c r="AC20" s="148"/>
      <c r="AD20" s="148"/>
      <c r="AE20" s="148"/>
      <c r="AF20" s="149"/>
      <c r="AG20" s="148"/>
      <c r="AH20" s="147"/>
      <c r="AI20" s="148"/>
      <c r="AJ20" s="148"/>
      <c r="AK20" s="148"/>
      <c r="AL20" s="148"/>
      <c r="AM20" s="148"/>
      <c r="AN20" s="148"/>
      <c r="AO20" s="148"/>
      <c r="AP20" s="148"/>
      <c r="AQ20" s="148"/>
      <c r="AR20" s="148"/>
      <c r="AS20" s="148"/>
      <c r="AT20" s="149"/>
      <c r="AU20" s="148"/>
      <c r="AV20" s="147"/>
      <c r="AW20" s="148"/>
      <c r="AX20" s="148"/>
      <c r="AY20" s="148"/>
      <c r="AZ20" s="148"/>
      <c r="BA20" s="148"/>
      <c r="BB20" s="148"/>
      <c r="BC20" s="148"/>
      <c r="BD20" s="148"/>
      <c r="BE20" s="148"/>
      <c r="BF20" s="148"/>
      <c r="BG20" s="148"/>
      <c r="BH20" s="149"/>
      <c r="BI20" s="148"/>
      <c r="BJ20" s="147"/>
      <c r="BK20" s="148"/>
      <c r="BL20" s="148"/>
      <c r="BM20" s="148"/>
      <c r="BN20" s="148"/>
      <c r="BO20" s="148"/>
      <c r="BP20" s="148"/>
      <c r="BQ20" s="148"/>
      <c r="BR20" s="148"/>
      <c r="BS20" s="148"/>
      <c r="BT20" s="148"/>
      <c r="BU20" s="148"/>
      <c r="BV20" s="149"/>
      <c r="BW20" s="148"/>
      <c r="BX20" s="147"/>
      <c r="BY20" s="148"/>
      <c r="BZ20" s="148"/>
      <c r="CA20" s="148"/>
      <c r="CB20" s="148"/>
      <c r="CC20" s="148"/>
      <c r="CD20" s="148"/>
      <c r="CE20" s="148"/>
      <c r="CF20" s="148"/>
      <c r="CG20" s="148"/>
      <c r="CH20" s="148"/>
      <c r="CI20" s="148"/>
      <c r="CJ20" s="149"/>
      <c r="CK20" s="148"/>
      <c r="CL20" s="147"/>
      <c r="CM20" s="148"/>
      <c r="CN20" s="148"/>
      <c r="CO20" s="148"/>
      <c r="CP20" s="148"/>
      <c r="CQ20" s="148"/>
      <c r="CR20" s="148"/>
      <c r="CS20" s="148"/>
      <c r="CT20" s="148"/>
      <c r="CU20" s="148"/>
      <c r="CV20" s="148"/>
      <c r="CW20" s="148"/>
      <c r="CX20" s="149"/>
      <c r="CY20" s="148"/>
    </row>
    <row r="21" spans="1:103">
      <c r="A21" s="136">
        <v>15</v>
      </c>
      <c r="B21" s="176">
        <f>'Data Entry'!B18</f>
        <v>0</v>
      </c>
      <c r="C21" s="91">
        <f>'Data Entry'!C18</f>
        <v>0</v>
      </c>
      <c r="D21" s="145"/>
      <c r="E21" s="146"/>
      <c r="F21" s="147"/>
      <c r="G21" s="147"/>
      <c r="H21" s="146"/>
      <c r="I21" s="147"/>
      <c r="J21" s="148"/>
      <c r="K21" s="148"/>
      <c r="L21" s="148"/>
      <c r="M21" s="147"/>
      <c r="N21" s="148"/>
      <c r="O21" s="147"/>
      <c r="P21" s="148"/>
      <c r="Q21" s="147"/>
      <c r="R21" s="148"/>
      <c r="S21" s="147"/>
      <c r="T21" s="148"/>
      <c r="U21" s="147"/>
      <c r="V21" s="148"/>
      <c r="W21" s="147"/>
      <c r="X21" s="148"/>
      <c r="Y21" s="148"/>
      <c r="Z21" s="148"/>
      <c r="AA21" s="148"/>
      <c r="AB21" s="148"/>
      <c r="AC21" s="148"/>
      <c r="AD21" s="148"/>
      <c r="AE21" s="148"/>
      <c r="AF21" s="149"/>
      <c r="AG21" s="148"/>
      <c r="AH21" s="147"/>
      <c r="AI21" s="148"/>
      <c r="AJ21" s="148"/>
      <c r="AK21" s="148"/>
      <c r="AL21" s="148"/>
      <c r="AM21" s="148"/>
      <c r="AN21" s="148"/>
      <c r="AO21" s="148"/>
      <c r="AP21" s="148"/>
      <c r="AQ21" s="148"/>
      <c r="AR21" s="148"/>
      <c r="AS21" s="148"/>
      <c r="AT21" s="149"/>
      <c r="AU21" s="148"/>
      <c r="AV21" s="147"/>
      <c r="AW21" s="148"/>
      <c r="AX21" s="148"/>
      <c r="AY21" s="148"/>
      <c r="AZ21" s="148"/>
      <c r="BA21" s="148"/>
      <c r="BB21" s="148"/>
      <c r="BC21" s="148"/>
      <c r="BD21" s="148"/>
      <c r="BE21" s="148"/>
      <c r="BF21" s="148"/>
      <c r="BG21" s="148"/>
      <c r="BH21" s="149"/>
      <c r="BI21" s="148"/>
      <c r="BJ21" s="147"/>
      <c r="BK21" s="148"/>
      <c r="BL21" s="148"/>
      <c r="BM21" s="148"/>
      <c r="BN21" s="148"/>
      <c r="BO21" s="148"/>
      <c r="BP21" s="148"/>
      <c r="BQ21" s="148"/>
      <c r="BR21" s="148"/>
      <c r="BS21" s="148"/>
      <c r="BT21" s="148"/>
      <c r="BU21" s="148"/>
      <c r="BV21" s="149"/>
      <c r="BW21" s="148"/>
      <c r="BX21" s="147"/>
      <c r="BY21" s="148"/>
      <c r="BZ21" s="148"/>
      <c r="CA21" s="148"/>
      <c r="CB21" s="148"/>
      <c r="CC21" s="148"/>
      <c r="CD21" s="148"/>
      <c r="CE21" s="148"/>
      <c r="CF21" s="148"/>
      <c r="CG21" s="148"/>
      <c r="CH21" s="148"/>
      <c r="CI21" s="148"/>
      <c r="CJ21" s="149"/>
      <c r="CK21" s="148"/>
      <c r="CL21" s="147"/>
      <c r="CM21" s="148"/>
      <c r="CN21" s="148"/>
      <c r="CO21" s="148"/>
      <c r="CP21" s="148"/>
      <c r="CQ21" s="148"/>
      <c r="CR21" s="148"/>
      <c r="CS21" s="148"/>
      <c r="CT21" s="148"/>
      <c r="CU21" s="148"/>
      <c r="CV21" s="148"/>
      <c r="CW21" s="148"/>
      <c r="CX21" s="149"/>
      <c r="CY21" s="148"/>
    </row>
    <row r="22" spans="1:103">
      <c r="A22" s="136">
        <v>16</v>
      </c>
      <c r="B22" s="176">
        <f>'Data Entry'!B19</f>
        <v>0</v>
      </c>
      <c r="C22" s="91">
        <f>'Data Entry'!C19</f>
        <v>0</v>
      </c>
      <c r="D22" s="145"/>
      <c r="E22" s="146"/>
      <c r="F22" s="147"/>
      <c r="G22" s="147"/>
      <c r="H22" s="146"/>
      <c r="I22" s="147"/>
      <c r="J22" s="148"/>
      <c r="K22" s="148"/>
      <c r="L22" s="148"/>
      <c r="M22" s="147"/>
      <c r="N22" s="148"/>
      <c r="O22" s="147"/>
      <c r="P22" s="148"/>
      <c r="Q22" s="147"/>
      <c r="R22" s="148"/>
      <c r="S22" s="147"/>
      <c r="T22" s="148"/>
      <c r="U22" s="147"/>
      <c r="V22" s="148"/>
      <c r="W22" s="147"/>
      <c r="X22" s="148"/>
      <c r="Y22" s="148"/>
      <c r="Z22" s="148"/>
      <c r="AA22" s="148"/>
      <c r="AB22" s="148"/>
      <c r="AC22" s="148"/>
      <c r="AD22" s="148"/>
      <c r="AE22" s="148"/>
      <c r="AF22" s="149"/>
      <c r="AG22" s="148"/>
      <c r="AH22" s="147"/>
      <c r="AI22" s="148"/>
      <c r="AJ22" s="148"/>
      <c r="AK22" s="148"/>
      <c r="AL22" s="148"/>
      <c r="AM22" s="148"/>
      <c r="AN22" s="148"/>
      <c r="AO22" s="148"/>
      <c r="AP22" s="148"/>
      <c r="AQ22" s="148"/>
      <c r="AR22" s="148"/>
      <c r="AS22" s="148"/>
      <c r="AT22" s="149"/>
      <c r="AU22" s="148"/>
      <c r="AV22" s="147"/>
      <c r="AW22" s="148"/>
      <c r="AX22" s="148"/>
      <c r="AY22" s="148"/>
      <c r="AZ22" s="148"/>
      <c r="BA22" s="148"/>
      <c r="BB22" s="148"/>
      <c r="BC22" s="148"/>
      <c r="BD22" s="148"/>
      <c r="BE22" s="148"/>
      <c r="BF22" s="148"/>
      <c r="BG22" s="148"/>
      <c r="BH22" s="149"/>
      <c r="BI22" s="148"/>
      <c r="BJ22" s="147"/>
      <c r="BK22" s="148"/>
      <c r="BL22" s="148"/>
      <c r="BM22" s="148"/>
      <c r="BN22" s="148"/>
      <c r="BO22" s="148"/>
      <c r="BP22" s="148"/>
      <c r="BQ22" s="148"/>
      <c r="BR22" s="148"/>
      <c r="BS22" s="148"/>
      <c r="BT22" s="148"/>
      <c r="BU22" s="148"/>
      <c r="BV22" s="149"/>
      <c r="BW22" s="148"/>
      <c r="BX22" s="147"/>
      <c r="BY22" s="148"/>
      <c r="BZ22" s="148"/>
      <c r="CA22" s="148"/>
      <c r="CB22" s="148"/>
      <c r="CC22" s="148"/>
      <c r="CD22" s="148"/>
      <c r="CE22" s="148"/>
      <c r="CF22" s="148"/>
      <c r="CG22" s="148"/>
      <c r="CH22" s="148"/>
      <c r="CI22" s="148"/>
      <c r="CJ22" s="149"/>
      <c r="CK22" s="148"/>
      <c r="CL22" s="147"/>
      <c r="CM22" s="148"/>
      <c r="CN22" s="148"/>
      <c r="CO22" s="148"/>
      <c r="CP22" s="148"/>
      <c r="CQ22" s="148"/>
      <c r="CR22" s="148"/>
      <c r="CS22" s="148"/>
      <c r="CT22" s="148"/>
      <c r="CU22" s="148"/>
      <c r="CV22" s="148"/>
      <c r="CW22" s="148"/>
      <c r="CX22" s="149"/>
      <c r="CY22" s="148"/>
    </row>
    <row r="23" spans="1:103">
      <c r="A23" s="136">
        <v>17</v>
      </c>
      <c r="B23" s="176">
        <f>'Data Entry'!B20</f>
        <v>0</v>
      </c>
      <c r="C23" s="91">
        <f>'Data Entry'!C20</f>
        <v>0</v>
      </c>
      <c r="D23" s="145"/>
      <c r="E23" s="146"/>
      <c r="F23" s="147"/>
      <c r="G23" s="147"/>
      <c r="H23" s="146"/>
      <c r="I23" s="147"/>
      <c r="J23" s="148"/>
      <c r="K23" s="148"/>
      <c r="L23" s="148"/>
      <c r="M23" s="147"/>
      <c r="N23" s="148"/>
      <c r="O23" s="147"/>
      <c r="P23" s="148"/>
      <c r="Q23" s="147"/>
      <c r="R23" s="148"/>
      <c r="S23" s="147"/>
      <c r="T23" s="148"/>
      <c r="U23" s="147"/>
      <c r="V23" s="148"/>
      <c r="W23" s="147"/>
      <c r="X23" s="148"/>
      <c r="Y23" s="148"/>
      <c r="Z23" s="148"/>
      <c r="AA23" s="148"/>
      <c r="AB23" s="148"/>
      <c r="AC23" s="148"/>
      <c r="AD23" s="148"/>
      <c r="AE23" s="148"/>
      <c r="AF23" s="149"/>
      <c r="AG23" s="148"/>
      <c r="AH23" s="147"/>
      <c r="AI23" s="148"/>
      <c r="AJ23" s="148"/>
      <c r="AK23" s="148"/>
      <c r="AL23" s="148"/>
      <c r="AM23" s="148"/>
      <c r="AN23" s="148"/>
      <c r="AO23" s="148"/>
      <c r="AP23" s="148"/>
      <c r="AQ23" s="148"/>
      <c r="AR23" s="148"/>
      <c r="AS23" s="148"/>
      <c r="AT23" s="149"/>
      <c r="AU23" s="148"/>
      <c r="AV23" s="147"/>
      <c r="AW23" s="148"/>
      <c r="AX23" s="148"/>
      <c r="AY23" s="148"/>
      <c r="AZ23" s="148"/>
      <c r="BA23" s="148"/>
      <c r="BB23" s="148"/>
      <c r="BC23" s="148"/>
      <c r="BD23" s="148"/>
      <c r="BE23" s="148"/>
      <c r="BF23" s="148"/>
      <c r="BG23" s="148"/>
      <c r="BH23" s="149"/>
      <c r="BI23" s="148"/>
      <c r="BJ23" s="147"/>
      <c r="BK23" s="148"/>
      <c r="BL23" s="148"/>
      <c r="BM23" s="148"/>
      <c r="BN23" s="148"/>
      <c r="BO23" s="148"/>
      <c r="BP23" s="148"/>
      <c r="BQ23" s="148"/>
      <c r="BR23" s="148"/>
      <c r="BS23" s="148"/>
      <c r="BT23" s="148"/>
      <c r="BU23" s="148"/>
      <c r="BV23" s="149"/>
      <c r="BW23" s="148"/>
      <c r="BX23" s="147"/>
      <c r="BY23" s="148"/>
      <c r="BZ23" s="148"/>
      <c r="CA23" s="148"/>
      <c r="CB23" s="148"/>
      <c r="CC23" s="148"/>
      <c r="CD23" s="148"/>
      <c r="CE23" s="148"/>
      <c r="CF23" s="148"/>
      <c r="CG23" s="148"/>
      <c r="CH23" s="148"/>
      <c r="CI23" s="148"/>
      <c r="CJ23" s="149"/>
      <c r="CK23" s="148"/>
      <c r="CL23" s="147"/>
      <c r="CM23" s="148"/>
      <c r="CN23" s="148"/>
      <c r="CO23" s="148"/>
      <c r="CP23" s="148"/>
      <c r="CQ23" s="148"/>
      <c r="CR23" s="148"/>
      <c r="CS23" s="148"/>
      <c r="CT23" s="148"/>
      <c r="CU23" s="148"/>
      <c r="CV23" s="148"/>
      <c r="CW23" s="148"/>
      <c r="CX23" s="149"/>
      <c r="CY23" s="148"/>
    </row>
    <row r="24" spans="1:103">
      <c r="A24" s="136">
        <v>18</v>
      </c>
      <c r="B24" s="176">
        <f>'Data Entry'!B21</f>
        <v>0</v>
      </c>
      <c r="C24" s="91">
        <f>'Data Entry'!C21</f>
        <v>0</v>
      </c>
      <c r="D24" s="145"/>
      <c r="E24" s="146"/>
      <c r="F24" s="147"/>
      <c r="G24" s="147"/>
      <c r="H24" s="146"/>
      <c r="I24" s="147"/>
      <c r="J24" s="148"/>
      <c r="K24" s="148"/>
      <c r="L24" s="148"/>
      <c r="M24" s="147"/>
      <c r="N24" s="148"/>
      <c r="O24" s="147"/>
      <c r="P24" s="148"/>
      <c r="Q24" s="147"/>
      <c r="R24" s="148"/>
      <c r="S24" s="147"/>
      <c r="T24" s="148"/>
      <c r="U24" s="147"/>
      <c r="V24" s="148"/>
      <c r="W24" s="147"/>
      <c r="X24" s="148"/>
      <c r="Y24" s="148"/>
      <c r="Z24" s="148"/>
      <c r="AA24" s="148"/>
      <c r="AB24" s="148"/>
      <c r="AC24" s="148"/>
      <c r="AD24" s="148"/>
      <c r="AE24" s="148"/>
      <c r="AF24" s="149"/>
      <c r="AG24" s="148"/>
      <c r="AH24" s="147"/>
      <c r="AI24" s="148"/>
      <c r="AJ24" s="148"/>
      <c r="AK24" s="148"/>
      <c r="AL24" s="148"/>
      <c r="AM24" s="148"/>
      <c r="AN24" s="148"/>
      <c r="AO24" s="148"/>
      <c r="AP24" s="148"/>
      <c r="AQ24" s="148"/>
      <c r="AR24" s="148"/>
      <c r="AS24" s="148"/>
      <c r="AT24" s="149"/>
      <c r="AU24" s="148"/>
      <c r="AV24" s="147"/>
      <c r="AW24" s="148"/>
      <c r="AX24" s="148"/>
      <c r="AY24" s="148"/>
      <c r="AZ24" s="148"/>
      <c r="BA24" s="148"/>
      <c r="BB24" s="148"/>
      <c r="BC24" s="148"/>
      <c r="BD24" s="148"/>
      <c r="BE24" s="148"/>
      <c r="BF24" s="148"/>
      <c r="BG24" s="148"/>
      <c r="BH24" s="149"/>
      <c r="BI24" s="148"/>
      <c r="BJ24" s="147"/>
      <c r="BK24" s="148"/>
      <c r="BL24" s="148"/>
      <c r="BM24" s="148"/>
      <c r="BN24" s="148"/>
      <c r="BO24" s="148"/>
      <c r="BP24" s="148"/>
      <c r="BQ24" s="148"/>
      <c r="BR24" s="148"/>
      <c r="BS24" s="148"/>
      <c r="BT24" s="148"/>
      <c r="BU24" s="148"/>
      <c r="BV24" s="149"/>
      <c r="BW24" s="148"/>
      <c r="BX24" s="147"/>
      <c r="BY24" s="148"/>
      <c r="BZ24" s="148"/>
      <c r="CA24" s="148"/>
      <c r="CB24" s="148"/>
      <c r="CC24" s="148"/>
      <c r="CD24" s="148"/>
      <c r="CE24" s="148"/>
      <c r="CF24" s="148"/>
      <c r="CG24" s="148"/>
      <c r="CH24" s="148"/>
      <c r="CI24" s="148"/>
      <c r="CJ24" s="149"/>
      <c r="CK24" s="148"/>
      <c r="CL24" s="147"/>
      <c r="CM24" s="148"/>
      <c r="CN24" s="148"/>
      <c r="CO24" s="148"/>
      <c r="CP24" s="148"/>
      <c r="CQ24" s="148"/>
      <c r="CR24" s="148"/>
      <c r="CS24" s="148"/>
      <c r="CT24" s="148"/>
      <c r="CU24" s="148"/>
      <c r="CV24" s="148"/>
      <c r="CW24" s="148"/>
      <c r="CX24" s="149"/>
      <c r="CY24" s="148"/>
    </row>
    <row r="25" spans="1:103">
      <c r="A25" s="136">
        <v>19</v>
      </c>
      <c r="B25" s="176">
        <f>'Data Entry'!B22</f>
        <v>0</v>
      </c>
      <c r="C25" s="91">
        <f>'Data Entry'!C22</f>
        <v>0</v>
      </c>
      <c r="D25" s="145"/>
      <c r="E25" s="146"/>
      <c r="F25" s="147"/>
      <c r="G25" s="147"/>
      <c r="H25" s="146"/>
      <c r="I25" s="147"/>
      <c r="J25" s="148"/>
      <c r="K25" s="148"/>
      <c r="L25" s="148"/>
      <c r="M25" s="147"/>
      <c r="N25" s="148"/>
      <c r="O25" s="147"/>
      <c r="P25" s="148"/>
      <c r="Q25" s="147"/>
      <c r="R25" s="148"/>
      <c r="S25" s="147"/>
      <c r="T25" s="148"/>
      <c r="U25" s="147"/>
      <c r="V25" s="148"/>
      <c r="W25" s="147"/>
      <c r="X25" s="148"/>
      <c r="Y25" s="148"/>
      <c r="Z25" s="148"/>
      <c r="AA25" s="148"/>
      <c r="AB25" s="148"/>
      <c r="AC25" s="148"/>
      <c r="AD25" s="148"/>
      <c r="AE25" s="148"/>
      <c r="AF25" s="149"/>
      <c r="AG25" s="148"/>
      <c r="AH25" s="147"/>
      <c r="AI25" s="148"/>
      <c r="AJ25" s="148"/>
      <c r="AK25" s="148"/>
      <c r="AL25" s="148"/>
      <c r="AM25" s="148"/>
      <c r="AN25" s="148"/>
      <c r="AO25" s="148"/>
      <c r="AP25" s="148"/>
      <c r="AQ25" s="148"/>
      <c r="AR25" s="148"/>
      <c r="AS25" s="148"/>
      <c r="AT25" s="149"/>
      <c r="AU25" s="148"/>
      <c r="AV25" s="147"/>
      <c r="AW25" s="148"/>
      <c r="AX25" s="148"/>
      <c r="AY25" s="148"/>
      <c r="AZ25" s="148"/>
      <c r="BA25" s="148"/>
      <c r="BB25" s="148"/>
      <c r="BC25" s="148"/>
      <c r="BD25" s="148"/>
      <c r="BE25" s="148"/>
      <c r="BF25" s="148"/>
      <c r="BG25" s="148"/>
      <c r="BH25" s="149"/>
      <c r="BI25" s="148"/>
      <c r="BJ25" s="147"/>
      <c r="BK25" s="148"/>
      <c r="BL25" s="148"/>
      <c r="BM25" s="148"/>
      <c r="BN25" s="148"/>
      <c r="BO25" s="148"/>
      <c r="BP25" s="148"/>
      <c r="BQ25" s="148"/>
      <c r="BR25" s="148"/>
      <c r="BS25" s="148"/>
      <c r="BT25" s="148"/>
      <c r="BU25" s="148"/>
      <c r="BV25" s="149"/>
      <c r="BW25" s="148"/>
      <c r="BX25" s="147"/>
      <c r="BY25" s="148"/>
      <c r="BZ25" s="148"/>
      <c r="CA25" s="148"/>
      <c r="CB25" s="148"/>
      <c r="CC25" s="148"/>
      <c r="CD25" s="148"/>
      <c r="CE25" s="148"/>
      <c r="CF25" s="148"/>
      <c r="CG25" s="148"/>
      <c r="CH25" s="148"/>
      <c r="CI25" s="148"/>
      <c r="CJ25" s="149"/>
      <c r="CK25" s="148"/>
      <c r="CL25" s="147"/>
      <c r="CM25" s="148"/>
      <c r="CN25" s="148"/>
      <c r="CO25" s="148"/>
      <c r="CP25" s="148"/>
      <c r="CQ25" s="148"/>
      <c r="CR25" s="148"/>
      <c r="CS25" s="148"/>
      <c r="CT25" s="148"/>
      <c r="CU25" s="148"/>
      <c r="CV25" s="148"/>
      <c r="CW25" s="148"/>
      <c r="CX25" s="149"/>
      <c r="CY25" s="148"/>
    </row>
    <row r="26" spans="1:103">
      <c r="A26" s="136">
        <v>20</v>
      </c>
      <c r="B26" s="176">
        <f>'Data Entry'!B23</f>
        <v>0</v>
      </c>
      <c r="C26" s="91">
        <f>'Data Entry'!C23</f>
        <v>0</v>
      </c>
      <c r="D26" s="145"/>
      <c r="E26" s="146"/>
      <c r="F26" s="147"/>
      <c r="G26" s="147"/>
      <c r="H26" s="146"/>
      <c r="I26" s="147"/>
      <c r="J26" s="148"/>
      <c r="K26" s="148"/>
      <c r="L26" s="148"/>
      <c r="M26" s="147"/>
      <c r="N26" s="148"/>
      <c r="O26" s="147"/>
      <c r="P26" s="148"/>
      <c r="Q26" s="147"/>
      <c r="R26" s="148"/>
      <c r="S26" s="147"/>
      <c r="T26" s="148"/>
      <c r="U26" s="147"/>
      <c r="V26" s="148"/>
      <c r="W26" s="147"/>
      <c r="X26" s="148"/>
      <c r="Y26" s="148"/>
      <c r="Z26" s="148"/>
      <c r="AA26" s="148"/>
      <c r="AB26" s="148"/>
      <c r="AC26" s="148"/>
      <c r="AD26" s="148"/>
      <c r="AE26" s="148"/>
      <c r="AF26" s="149"/>
      <c r="AG26" s="148"/>
      <c r="AH26" s="147"/>
      <c r="AI26" s="148"/>
      <c r="AJ26" s="148"/>
      <c r="AK26" s="148"/>
      <c r="AL26" s="148"/>
      <c r="AM26" s="148"/>
      <c r="AN26" s="148"/>
      <c r="AO26" s="148"/>
      <c r="AP26" s="148"/>
      <c r="AQ26" s="148"/>
      <c r="AR26" s="148"/>
      <c r="AS26" s="148"/>
      <c r="AT26" s="149"/>
      <c r="AU26" s="148"/>
      <c r="AV26" s="147"/>
      <c r="AW26" s="148"/>
      <c r="AX26" s="148"/>
      <c r="AY26" s="148"/>
      <c r="AZ26" s="148"/>
      <c r="BA26" s="148"/>
      <c r="BB26" s="148"/>
      <c r="BC26" s="148"/>
      <c r="BD26" s="148"/>
      <c r="BE26" s="148"/>
      <c r="BF26" s="148"/>
      <c r="BG26" s="148"/>
      <c r="BH26" s="149"/>
      <c r="BI26" s="148"/>
      <c r="BJ26" s="147"/>
      <c r="BK26" s="148"/>
      <c r="BL26" s="148"/>
      <c r="BM26" s="148"/>
      <c r="BN26" s="148"/>
      <c r="BO26" s="148"/>
      <c r="BP26" s="148"/>
      <c r="BQ26" s="148"/>
      <c r="BR26" s="148"/>
      <c r="BS26" s="148"/>
      <c r="BT26" s="148"/>
      <c r="BU26" s="148"/>
      <c r="BV26" s="149"/>
      <c r="BW26" s="148"/>
      <c r="BX26" s="147"/>
      <c r="BY26" s="148"/>
      <c r="BZ26" s="148"/>
      <c r="CA26" s="148"/>
      <c r="CB26" s="148"/>
      <c r="CC26" s="148"/>
      <c r="CD26" s="148"/>
      <c r="CE26" s="148"/>
      <c r="CF26" s="148"/>
      <c r="CG26" s="148"/>
      <c r="CH26" s="148"/>
      <c r="CI26" s="148"/>
      <c r="CJ26" s="149"/>
      <c r="CK26" s="148"/>
      <c r="CL26" s="147"/>
      <c r="CM26" s="148"/>
      <c r="CN26" s="148"/>
      <c r="CO26" s="148"/>
      <c r="CP26" s="148"/>
      <c r="CQ26" s="148"/>
      <c r="CR26" s="148"/>
      <c r="CS26" s="148"/>
      <c r="CT26" s="148"/>
      <c r="CU26" s="148"/>
      <c r="CV26" s="148"/>
      <c r="CW26" s="148"/>
      <c r="CX26" s="149"/>
      <c r="CY26" s="148"/>
    </row>
    <row r="27" spans="1:103">
      <c r="A27" s="136">
        <v>21</v>
      </c>
      <c r="B27" s="176">
        <f>'Data Entry'!B24</f>
        <v>0</v>
      </c>
      <c r="C27" s="91">
        <f>'Data Entry'!C24</f>
        <v>0</v>
      </c>
      <c r="D27" s="145"/>
      <c r="E27" s="146"/>
      <c r="F27" s="147"/>
      <c r="G27" s="147"/>
      <c r="H27" s="146"/>
      <c r="I27" s="147"/>
      <c r="J27" s="148"/>
      <c r="K27" s="148"/>
      <c r="L27" s="148"/>
      <c r="M27" s="147"/>
      <c r="N27" s="148"/>
      <c r="O27" s="147"/>
      <c r="P27" s="148"/>
      <c r="Q27" s="147"/>
      <c r="R27" s="148"/>
      <c r="S27" s="147"/>
      <c r="T27" s="148"/>
      <c r="U27" s="147"/>
      <c r="V27" s="148"/>
      <c r="W27" s="147"/>
      <c r="X27" s="148"/>
      <c r="Y27" s="148"/>
      <c r="Z27" s="148"/>
      <c r="AA27" s="148"/>
      <c r="AB27" s="148"/>
      <c r="AC27" s="148"/>
      <c r="AD27" s="148"/>
      <c r="AE27" s="148"/>
      <c r="AF27" s="149"/>
      <c r="AG27" s="148"/>
      <c r="AH27" s="147"/>
      <c r="AI27" s="148"/>
      <c r="AJ27" s="148"/>
      <c r="AK27" s="148"/>
      <c r="AL27" s="148"/>
      <c r="AM27" s="148"/>
      <c r="AN27" s="148"/>
      <c r="AO27" s="148"/>
      <c r="AP27" s="148"/>
      <c r="AQ27" s="148"/>
      <c r="AR27" s="148"/>
      <c r="AS27" s="148"/>
      <c r="AT27" s="149"/>
      <c r="AU27" s="148"/>
      <c r="AV27" s="147"/>
      <c r="AW27" s="148"/>
      <c r="AX27" s="148"/>
      <c r="AY27" s="148"/>
      <c r="AZ27" s="148"/>
      <c r="BA27" s="148"/>
      <c r="BB27" s="148"/>
      <c r="BC27" s="148"/>
      <c r="BD27" s="148"/>
      <c r="BE27" s="148"/>
      <c r="BF27" s="148"/>
      <c r="BG27" s="148"/>
      <c r="BH27" s="149"/>
      <c r="BI27" s="148"/>
      <c r="BJ27" s="147"/>
      <c r="BK27" s="148"/>
      <c r="BL27" s="148"/>
      <c r="BM27" s="148"/>
      <c r="BN27" s="148"/>
      <c r="BO27" s="148"/>
      <c r="BP27" s="148"/>
      <c r="BQ27" s="148"/>
      <c r="BR27" s="148"/>
      <c r="BS27" s="148"/>
      <c r="BT27" s="148"/>
      <c r="BU27" s="148"/>
      <c r="BV27" s="149"/>
      <c r="BW27" s="148"/>
      <c r="BX27" s="147"/>
      <c r="BY27" s="148"/>
      <c r="BZ27" s="148"/>
      <c r="CA27" s="148"/>
      <c r="CB27" s="148"/>
      <c r="CC27" s="148"/>
      <c r="CD27" s="148"/>
      <c r="CE27" s="148"/>
      <c r="CF27" s="148"/>
      <c r="CG27" s="148"/>
      <c r="CH27" s="148"/>
      <c r="CI27" s="148"/>
      <c r="CJ27" s="149"/>
      <c r="CK27" s="148"/>
      <c r="CL27" s="147"/>
      <c r="CM27" s="148"/>
      <c r="CN27" s="148"/>
      <c r="CO27" s="148"/>
      <c r="CP27" s="148"/>
      <c r="CQ27" s="148"/>
      <c r="CR27" s="148"/>
      <c r="CS27" s="148"/>
      <c r="CT27" s="148"/>
      <c r="CU27" s="148"/>
      <c r="CV27" s="148"/>
      <c r="CW27" s="148"/>
      <c r="CX27" s="149"/>
      <c r="CY27" s="148"/>
    </row>
    <row r="28" spans="1:103">
      <c r="A28" s="136">
        <v>22</v>
      </c>
      <c r="B28" s="176">
        <f>'Data Entry'!B25</f>
        <v>0</v>
      </c>
      <c r="C28" s="91">
        <f>'Data Entry'!C25</f>
        <v>0</v>
      </c>
      <c r="D28" s="145"/>
      <c r="E28" s="146"/>
      <c r="F28" s="147"/>
      <c r="G28" s="147"/>
      <c r="H28" s="146"/>
      <c r="I28" s="147"/>
      <c r="J28" s="148"/>
      <c r="K28" s="148"/>
      <c r="L28" s="148"/>
      <c r="M28" s="147"/>
      <c r="N28" s="148"/>
      <c r="O28" s="147"/>
      <c r="P28" s="148"/>
      <c r="Q28" s="147"/>
      <c r="R28" s="148"/>
      <c r="S28" s="147"/>
      <c r="T28" s="148"/>
      <c r="U28" s="147"/>
      <c r="V28" s="148"/>
      <c r="W28" s="147"/>
      <c r="X28" s="148"/>
      <c r="Y28" s="148"/>
      <c r="Z28" s="148"/>
      <c r="AA28" s="148"/>
      <c r="AB28" s="148"/>
      <c r="AC28" s="148"/>
      <c r="AD28" s="148"/>
      <c r="AE28" s="148"/>
      <c r="AF28" s="149"/>
      <c r="AG28" s="148"/>
      <c r="AH28" s="147"/>
      <c r="AI28" s="148"/>
      <c r="AJ28" s="148"/>
      <c r="AK28" s="148"/>
      <c r="AL28" s="148"/>
      <c r="AM28" s="148"/>
      <c r="AN28" s="148"/>
      <c r="AO28" s="148"/>
      <c r="AP28" s="148"/>
      <c r="AQ28" s="148"/>
      <c r="AR28" s="148"/>
      <c r="AS28" s="148"/>
      <c r="AT28" s="149"/>
      <c r="AU28" s="148"/>
      <c r="AV28" s="147"/>
      <c r="AW28" s="148"/>
      <c r="AX28" s="148"/>
      <c r="AY28" s="148"/>
      <c r="AZ28" s="148"/>
      <c r="BA28" s="148"/>
      <c r="BB28" s="148"/>
      <c r="BC28" s="148"/>
      <c r="BD28" s="148"/>
      <c r="BE28" s="148"/>
      <c r="BF28" s="148"/>
      <c r="BG28" s="148"/>
      <c r="BH28" s="149"/>
      <c r="BI28" s="148"/>
      <c r="BJ28" s="147"/>
      <c r="BK28" s="148"/>
      <c r="BL28" s="148"/>
      <c r="BM28" s="148"/>
      <c r="BN28" s="148"/>
      <c r="BO28" s="148"/>
      <c r="BP28" s="148"/>
      <c r="BQ28" s="148"/>
      <c r="BR28" s="148"/>
      <c r="BS28" s="148"/>
      <c r="BT28" s="148"/>
      <c r="BU28" s="148"/>
      <c r="BV28" s="149"/>
      <c r="BW28" s="148"/>
      <c r="BX28" s="147"/>
      <c r="BY28" s="148"/>
      <c r="BZ28" s="148"/>
      <c r="CA28" s="148"/>
      <c r="CB28" s="148"/>
      <c r="CC28" s="148"/>
      <c r="CD28" s="148"/>
      <c r="CE28" s="148"/>
      <c r="CF28" s="148"/>
      <c r="CG28" s="148"/>
      <c r="CH28" s="148"/>
      <c r="CI28" s="148"/>
      <c r="CJ28" s="149"/>
      <c r="CK28" s="148"/>
      <c r="CL28" s="147"/>
      <c r="CM28" s="148"/>
      <c r="CN28" s="148"/>
      <c r="CO28" s="148"/>
      <c r="CP28" s="148"/>
      <c r="CQ28" s="148"/>
      <c r="CR28" s="148"/>
      <c r="CS28" s="148"/>
      <c r="CT28" s="148"/>
      <c r="CU28" s="148"/>
      <c r="CV28" s="148"/>
      <c r="CW28" s="148"/>
      <c r="CX28" s="149"/>
      <c r="CY28" s="148"/>
    </row>
    <row r="29" spans="1:103">
      <c r="A29" s="136">
        <v>23</v>
      </c>
      <c r="B29" s="176">
        <f>'Data Entry'!B26</f>
        <v>0</v>
      </c>
      <c r="C29" s="91">
        <f>'Data Entry'!C26</f>
        <v>0</v>
      </c>
      <c r="D29" s="145"/>
      <c r="E29" s="146"/>
      <c r="F29" s="147"/>
      <c r="G29" s="147"/>
      <c r="H29" s="146"/>
      <c r="I29" s="147"/>
      <c r="J29" s="148"/>
      <c r="K29" s="148"/>
      <c r="L29" s="148"/>
      <c r="M29" s="147"/>
      <c r="N29" s="148"/>
      <c r="O29" s="147"/>
      <c r="P29" s="148"/>
      <c r="Q29" s="147"/>
      <c r="R29" s="148"/>
      <c r="S29" s="147"/>
      <c r="T29" s="148"/>
      <c r="U29" s="147"/>
      <c r="V29" s="148"/>
      <c r="W29" s="147"/>
      <c r="X29" s="148"/>
      <c r="Y29" s="148"/>
      <c r="Z29" s="148"/>
      <c r="AA29" s="148"/>
      <c r="AB29" s="148"/>
      <c r="AC29" s="148"/>
      <c r="AD29" s="148"/>
      <c r="AE29" s="148"/>
      <c r="AF29" s="149"/>
      <c r="AG29" s="148"/>
      <c r="AH29" s="147"/>
      <c r="AI29" s="148"/>
      <c r="AJ29" s="148"/>
      <c r="AK29" s="148"/>
      <c r="AL29" s="148"/>
      <c r="AM29" s="148"/>
      <c r="AN29" s="148"/>
      <c r="AO29" s="148"/>
      <c r="AP29" s="148"/>
      <c r="AQ29" s="148"/>
      <c r="AR29" s="148"/>
      <c r="AS29" s="148"/>
      <c r="AT29" s="149"/>
      <c r="AU29" s="148"/>
      <c r="AV29" s="147"/>
      <c r="AW29" s="148"/>
      <c r="AX29" s="148"/>
      <c r="AY29" s="148"/>
      <c r="AZ29" s="148"/>
      <c r="BA29" s="148"/>
      <c r="BB29" s="148"/>
      <c r="BC29" s="148"/>
      <c r="BD29" s="148"/>
      <c r="BE29" s="148"/>
      <c r="BF29" s="148"/>
      <c r="BG29" s="148"/>
      <c r="BH29" s="149"/>
      <c r="BI29" s="148"/>
      <c r="BJ29" s="147"/>
      <c r="BK29" s="148"/>
      <c r="BL29" s="148"/>
      <c r="BM29" s="148"/>
      <c r="BN29" s="148"/>
      <c r="BO29" s="148"/>
      <c r="BP29" s="148"/>
      <c r="BQ29" s="148"/>
      <c r="BR29" s="148"/>
      <c r="BS29" s="148"/>
      <c r="BT29" s="148"/>
      <c r="BU29" s="148"/>
      <c r="BV29" s="149"/>
      <c r="BW29" s="148"/>
      <c r="BX29" s="147"/>
      <c r="BY29" s="148"/>
      <c r="BZ29" s="148"/>
      <c r="CA29" s="148"/>
      <c r="CB29" s="148"/>
      <c r="CC29" s="148"/>
      <c r="CD29" s="148"/>
      <c r="CE29" s="148"/>
      <c r="CF29" s="148"/>
      <c r="CG29" s="148"/>
      <c r="CH29" s="148"/>
      <c r="CI29" s="148"/>
      <c r="CJ29" s="149"/>
      <c r="CK29" s="148"/>
      <c r="CL29" s="147"/>
      <c r="CM29" s="148"/>
      <c r="CN29" s="148"/>
      <c r="CO29" s="148"/>
      <c r="CP29" s="148"/>
      <c r="CQ29" s="148"/>
      <c r="CR29" s="148"/>
      <c r="CS29" s="148"/>
      <c r="CT29" s="148"/>
      <c r="CU29" s="148"/>
      <c r="CV29" s="148"/>
      <c r="CW29" s="148"/>
      <c r="CX29" s="149"/>
      <c r="CY29" s="148"/>
    </row>
    <row r="30" spans="1:103">
      <c r="A30" s="136">
        <v>24</v>
      </c>
      <c r="B30" s="176">
        <f>'Data Entry'!B27</f>
        <v>0</v>
      </c>
      <c r="C30" s="91">
        <f>'Data Entry'!C27</f>
        <v>0</v>
      </c>
      <c r="D30" s="145"/>
      <c r="E30" s="146"/>
      <c r="F30" s="147"/>
      <c r="G30" s="147"/>
      <c r="H30" s="146"/>
      <c r="I30" s="147"/>
      <c r="J30" s="148"/>
      <c r="K30" s="148"/>
      <c r="L30" s="148"/>
      <c r="M30" s="147"/>
      <c r="N30" s="148"/>
      <c r="O30" s="147"/>
      <c r="P30" s="148"/>
      <c r="Q30" s="147"/>
      <c r="R30" s="148"/>
      <c r="S30" s="147"/>
      <c r="T30" s="148"/>
      <c r="U30" s="147"/>
      <c r="V30" s="148"/>
      <c r="W30" s="147"/>
      <c r="X30" s="148"/>
      <c r="Y30" s="148"/>
      <c r="Z30" s="148"/>
      <c r="AA30" s="148"/>
      <c r="AB30" s="148"/>
      <c r="AC30" s="148"/>
      <c r="AD30" s="148"/>
      <c r="AE30" s="148"/>
      <c r="AF30" s="149"/>
      <c r="AG30" s="148"/>
      <c r="AH30" s="147"/>
      <c r="AI30" s="148"/>
      <c r="AJ30" s="148"/>
      <c r="AK30" s="148"/>
      <c r="AL30" s="148"/>
      <c r="AM30" s="148"/>
      <c r="AN30" s="148"/>
      <c r="AO30" s="148"/>
      <c r="AP30" s="148"/>
      <c r="AQ30" s="148"/>
      <c r="AR30" s="148"/>
      <c r="AS30" s="148"/>
      <c r="AT30" s="149"/>
      <c r="AU30" s="148"/>
      <c r="AV30" s="147"/>
      <c r="AW30" s="148"/>
      <c r="AX30" s="148"/>
      <c r="AY30" s="148"/>
      <c r="AZ30" s="148"/>
      <c r="BA30" s="148"/>
      <c r="BB30" s="148"/>
      <c r="BC30" s="148"/>
      <c r="BD30" s="148"/>
      <c r="BE30" s="148"/>
      <c r="BF30" s="148"/>
      <c r="BG30" s="148"/>
      <c r="BH30" s="149"/>
      <c r="BI30" s="148"/>
      <c r="BJ30" s="147"/>
      <c r="BK30" s="148"/>
      <c r="BL30" s="148"/>
      <c r="BM30" s="148"/>
      <c r="BN30" s="148"/>
      <c r="BO30" s="148"/>
      <c r="BP30" s="148"/>
      <c r="BQ30" s="148"/>
      <c r="BR30" s="148"/>
      <c r="BS30" s="148"/>
      <c r="BT30" s="148"/>
      <c r="BU30" s="148"/>
      <c r="BV30" s="149"/>
      <c r="BW30" s="148"/>
      <c r="BX30" s="147"/>
      <c r="BY30" s="148"/>
      <c r="BZ30" s="148"/>
      <c r="CA30" s="148"/>
      <c r="CB30" s="148"/>
      <c r="CC30" s="148"/>
      <c r="CD30" s="148"/>
      <c r="CE30" s="148"/>
      <c r="CF30" s="148"/>
      <c r="CG30" s="148"/>
      <c r="CH30" s="148"/>
      <c r="CI30" s="148"/>
      <c r="CJ30" s="149"/>
      <c r="CK30" s="148"/>
      <c r="CL30" s="147"/>
      <c r="CM30" s="148"/>
      <c r="CN30" s="148"/>
      <c r="CO30" s="148"/>
      <c r="CP30" s="148"/>
      <c r="CQ30" s="148"/>
      <c r="CR30" s="148"/>
      <c r="CS30" s="148"/>
      <c r="CT30" s="148"/>
      <c r="CU30" s="148"/>
      <c r="CV30" s="148"/>
      <c r="CW30" s="148"/>
      <c r="CX30" s="149"/>
      <c r="CY30" s="148"/>
    </row>
    <row r="31" spans="1:103">
      <c r="A31" s="136">
        <v>25</v>
      </c>
      <c r="B31" s="176">
        <f>'Data Entry'!B28</f>
        <v>0</v>
      </c>
      <c r="C31" s="91">
        <f>'Data Entry'!C28</f>
        <v>0</v>
      </c>
      <c r="D31" s="145"/>
      <c r="E31" s="146"/>
      <c r="F31" s="147"/>
      <c r="G31" s="147"/>
      <c r="H31" s="146"/>
      <c r="I31" s="147"/>
      <c r="J31" s="148"/>
      <c r="K31" s="148"/>
      <c r="L31" s="148"/>
      <c r="M31" s="147"/>
      <c r="N31" s="148"/>
      <c r="O31" s="147"/>
      <c r="P31" s="148"/>
      <c r="Q31" s="147"/>
      <c r="R31" s="148"/>
      <c r="S31" s="147"/>
      <c r="T31" s="148"/>
      <c r="U31" s="147"/>
      <c r="V31" s="148"/>
      <c r="W31" s="147"/>
      <c r="X31" s="148"/>
      <c r="Y31" s="148"/>
      <c r="Z31" s="148"/>
      <c r="AA31" s="148"/>
      <c r="AB31" s="148"/>
      <c r="AC31" s="148"/>
      <c r="AD31" s="148"/>
      <c r="AE31" s="148"/>
      <c r="AF31" s="149"/>
      <c r="AG31" s="148"/>
      <c r="AH31" s="147"/>
      <c r="AI31" s="148"/>
      <c r="AJ31" s="148"/>
      <c r="AK31" s="148"/>
      <c r="AL31" s="148"/>
      <c r="AM31" s="148"/>
      <c r="AN31" s="148"/>
      <c r="AO31" s="148"/>
      <c r="AP31" s="148"/>
      <c r="AQ31" s="148"/>
      <c r="AR31" s="148"/>
      <c r="AS31" s="148"/>
      <c r="AT31" s="149"/>
      <c r="AU31" s="148"/>
      <c r="AV31" s="147"/>
      <c r="AW31" s="148"/>
      <c r="AX31" s="148"/>
      <c r="AY31" s="148"/>
      <c r="AZ31" s="148"/>
      <c r="BA31" s="148"/>
      <c r="BB31" s="148"/>
      <c r="BC31" s="148"/>
      <c r="BD31" s="148"/>
      <c r="BE31" s="148"/>
      <c r="BF31" s="148"/>
      <c r="BG31" s="148"/>
      <c r="BH31" s="149"/>
      <c r="BI31" s="148"/>
      <c r="BJ31" s="147"/>
      <c r="BK31" s="148"/>
      <c r="BL31" s="148"/>
      <c r="BM31" s="148"/>
      <c r="BN31" s="148"/>
      <c r="BO31" s="148"/>
      <c r="BP31" s="148"/>
      <c r="BQ31" s="148"/>
      <c r="BR31" s="148"/>
      <c r="BS31" s="148"/>
      <c r="BT31" s="148"/>
      <c r="BU31" s="148"/>
      <c r="BV31" s="149"/>
      <c r="BW31" s="148"/>
      <c r="BX31" s="147"/>
      <c r="BY31" s="148"/>
      <c r="BZ31" s="148"/>
      <c r="CA31" s="148"/>
      <c r="CB31" s="148"/>
      <c r="CC31" s="148"/>
      <c r="CD31" s="148"/>
      <c r="CE31" s="148"/>
      <c r="CF31" s="148"/>
      <c r="CG31" s="148"/>
      <c r="CH31" s="148"/>
      <c r="CI31" s="148"/>
      <c r="CJ31" s="149"/>
      <c r="CK31" s="148"/>
      <c r="CL31" s="147"/>
      <c r="CM31" s="148"/>
      <c r="CN31" s="148"/>
      <c r="CO31" s="148"/>
      <c r="CP31" s="148"/>
      <c r="CQ31" s="148"/>
      <c r="CR31" s="148"/>
      <c r="CS31" s="148"/>
      <c r="CT31" s="148"/>
      <c r="CU31" s="148"/>
      <c r="CV31" s="148"/>
      <c r="CW31" s="148"/>
      <c r="CX31" s="149"/>
      <c r="CY31" s="148"/>
    </row>
    <row r="32" spans="1:103">
      <c r="A32" s="136">
        <v>26</v>
      </c>
      <c r="B32" s="176">
        <f>'Data Entry'!B29</f>
        <v>0</v>
      </c>
      <c r="C32" s="91">
        <f>'Data Entry'!C29</f>
        <v>0</v>
      </c>
      <c r="D32" s="145"/>
      <c r="E32" s="146"/>
      <c r="F32" s="147"/>
      <c r="G32" s="147"/>
      <c r="H32" s="146"/>
      <c r="I32" s="147"/>
      <c r="J32" s="148"/>
      <c r="K32" s="148"/>
      <c r="L32" s="148"/>
      <c r="M32" s="147"/>
      <c r="N32" s="148"/>
      <c r="O32" s="147"/>
      <c r="P32" s="148"/>
      <c r="Q32" s="147"/>
      <c r="R32" s="148"/>
      <c r="S32" s="147"/>
      <c r="T32" s="148"/>
      <c r="U32" s="147"/>
      <c r="V32" s="148"/>
      <c r="W32" s="147"/>
      <c r="X32" s="148"/>
      <c r="Y32" s="148"/>
      <c r="Z32" s="148"/>
      <c r="AA32" s="148"/>
      <c r="AB32" s="148"/>
      <c r="AC32" s="148"/>
      <c r="AD32" s="148"/>
      <c r="AE32" s="148"/>
      <c r="AF32" s="149"/>
      <c r="AG32" s="148"/>
      <c r="AH32" s="147"/>
      <c r="AI32" s="148"/>
      <c r="AJ32" s="148"/>
      <c r="AK32" s="148"/>
      <c r="AL32" s="148"/>
      <c r="AM32" s="148"/>
      <c r="AN32" s="148"/>
      <c r="AO32" s="148"/>
      <c r="AP32" s="148"/>
      <c r="AQ32" s="148"/>
      <c r="AR32" s="148"/>
      <c r="AS32" s="148"/>
      <c r="AT32" s="149"/>
      <c r="AU32" s="148"/>
      <c r="AV32" s="147"/>
      <c r="AW32" s="148"/>
      <c r="AX32" s="148"/>
      <c r="AY32" s="148"/>
      <c r="AZ32" s="148"/>
      <c r="BA32" s="148"/>
      <c r="BB32" s="148"/>
      <c r="BC32" s="148"/>
      <c r="BD32" s="148"/>
      <c r="BE32" s="148"/>
      <c r="BF32" s="148"/>
      <c r="BG32" s="148"/>
      <c r="BH32" s="149"/>
      <c r="BI32" s="148"/>
      <c r="BJ32" s="147"/>
      <c r="BK32" s="148"/>
      <c r="BL32" s="148"/>
      <c r="BM32" s="148"/>
      <c r="BN32" s="148"/>
      <c r="BO32" s="148"/>
      <c r="BP32" s="148"/>
      <c r="BQ32" s="148"/>
      <c r="BR32" s="148"/>
      <c r="BS32" s="148"/>
      <c r="BT32" s="148"/>
      <c r="BU32" s="148"/>
      <c r="BV32" s="149"/>
      <c r="BW32" s="148"/>
      <c r="BX32" s="147"/>
      <c r="BY32" s="148"/>
      <c r="BZ32" s="148"/>
      <c r="CA32" s="148"/>
      <c r="CB32" s="148"/>
      <c r="CC32" s="148"/>
      <c r="CD32" s="148"/>
      <c r="CE32" s="148"/>
      <c r="CF32" s="148"/>
      <c r="CG32" s="148"/>
      <c r="CH32" s="148"/>
      <c r="CI32" s="148"/>
      <c r="CJ32" s="149"/>
      <c r="CK32" s="148"/>
      <c r="CL32" s="147"/>
      <c r="CM32" s="148"/>
      <c r="CN32" s="148"/>
      <c r="CO32" s="148"/>
      <c r="CP32" s="148"/>
      <c r="CQ32" s="148"/>
      <c r="CR32" s="148"/>
      <c r="CS32" s="148"/>
      <c r="CT32" s="148"/>
      <c r="CU32" s="148"/>
      <c r="CV32" s="148"/>
      <c r="CW32" s="148"/>
      <c r="CX32" s="149"/>
      <c r="CY32" s="148"/>
    </row>
    <row r="33" spans="1:103">
      <c r="A33" s="136">
        <v>27</v>
      </c>
      <c r="B33" s="176">
        <f>'Data Entry'!B30</f>
        <v>0</v>
      </c>
      <c r="C33" s="91">
        <f>'Data Entry'!C30</f>
        <v>0</v>
      </c>
      <c r="D33" s="145"/>
      <c r="E33" s="146"/>
      <c r="F33" s="147"/>
      <c r="G33" s="147"/>
      <c r="H33" s="146"/>
      <c r="I33" s="147"/>
      <c r="J33" s="148"/>
      <c r="K33" s="148"/>
      <c r="L33" s="148"/>
      <c r="M33" s="147"/>
      <c r="N33" s="148"/>
      <c r="O33" s="147"/>
      <c r="P33" s="148"/>
      <c r="Q33" s="147"/>
      <c r="R33" s="148"/>
      <c r="S33" s="147"/>
      <c r="T33" s="148"/>
      <c r="U33" s="147"/>
      <c r="V33" s="148"/>
      <c r="W33" s="147"/>
      <c r="X33" s="148"/>
      <c r="Y33" s="148"/>
      <c r="Z33" s="148"/>
      <c r="AA33" s="148"/>
      <c r="AB33" s="148"/>
      <c r="AC33" s="148"/>
      <c r="AD33" s="148"/>
      <c r="AE33" s="148"/>
      <c r="AF33" s="149"/>
      <c r="AG33" s="148"/>
      <c r="AH33" s="147"/>
      <c r="AI33" s="148"/>
      <c r="AJ33" s="148"/>
      <c r="AK33" s="148"/>
      <c r="AL33" s="148"/>
      <c r="AM33" s="148"/>
      <c r="AN33" s="148"/>
      <c r="AO33" s="148"/>
      <c r="AP33" s="148"/>
      <c r="AQ33" s="148"/>
      <c r="AR33" s="148"/>
      <c r="AS33" s="148"/>
      <c r="AT33" s="149"/>
      <c r="AU33" s="148"/>
      <c r="AV33" s="147"/>
      <c r="AW33" s="148"/>
      <c r="AX33" s="148"/>
      <c r="AY33" s="148"/>
      <c r="AZ33" s="148"/>
      <c r="BA33" s="148"/>
      <c r="BB33" s="148"/>
      <c r="BC33" s="148"/>
      <c r="BD33" s="148"/>
      <c r="BE33" s="148"/>
      <c r="BF33" s="148"/>
      <c r="BG33" s="148"/>
      <c r="BH33" s="149"/>
      <c r="BI33" s="148"/>
      <c r="BJ33" s="147"/>
      <c r="BK33" s="148"/>
      <c r="BL33" s="148"/>
      <c r="BM33" s="148"/>
      <c r="BN33" s="148"/>
      <c r="BO33" s="148"/>
      <c r="BP33" s="148"/>
      <c r="BQ33" s="148"/>
      <c r="BR33" s="148"/>
      <c r="BS33" s="148"/>
      <c r="BT33" s="148"/>
      <c r="BU33" s="148"/>
      <c r="BV33" s="149"/>
      <c r="BW33" s="148"/>
      <c r="BX33" s="147"/>
      <c r="BY33" s="148"/>
      <c r="BZ33" s="148"/>
      <c r="CA33" s="148"/>
      <c r="CB33" s="148"/>
      <c r="CC33" s="148"/>
      <c r="CD33" s="148"/>
      <c r="CE33" s="148"/>
      <c r="CF33" s="148"/>
      <c r="CG33" s="148"/>
      <c r="CH33" s="148"/>
      <c r="CI33" s="148"/>
      <c r="CJ33" s="149"/>
      <c r="CK33" s="148"/>
      <c r="CL33" s="147"/>
      <c r="CM33" s="148"/>
      <c r="CN33" s="148"/>
      <c r="CO33" s="148"/>
      <c r="CP33" s="148"/>
      <c r="CQ33" s="148"/>
      <c r="CR33" s="148"/>
      <c r="CS33" s="148"/>
      <c r="CT33" s="148"/>
      <c r="CU33" s="148"/>
      <c r="CV33" s="148"/>
      <c r="CW33" s="148"/>
      <c r="CX33" s="149"/>
      <c r="CY33" s="148"/>
    </row>
    <row r="34" spans="1:103">
      <c r="A34" s="136">
        <v>28</v>
      </c>
      <c r="B34" s="176">
        <f>'Data Entry'!B31</f>
        <v>0</v>
      </c>
      <c r="C34" s="91">
        <f>'Data Entry'!C31</f>
        <v>0</v>
      </c>
      <c r="D34" s="145"/>
      <c r="E34" s="146"/>
      <c r="F34" s="147"/>
      <c r="G34" s="147"/>
      <c r="H34" s="146"/>
      <c r="I34" s="147"/>
      <c r="J34" s="148"/>
      <c r="K34" s="148"/>
      <c r="L34" s="148"/>
      <c r="M34" s="147"/>
      <c r="N34" s="148"/>
      <c r="O34" s="147"/>
      <c r="P34" s="148"/>
      <c r="Q34" s="147"/>
      <c r="R34" s="148"/>
      <c r="S34" s="147"/>
      <c r="T34" s="148"/>
      <c r="U34" s="147"/>
      <c r="V34" s="148"/>
      <c r="W34" s="147"/>
      <c r="X34" s="148"/>
      <c r="Y34" s="148"/>
      <c r="Z34" s="148"/>
      <c r="AA34" s="148"/>
      <c r="AB34" s="148"/>
      <c r="AC34" s="148"/>
      <c r="AD34" s="148"/>
      <c r="AE34" s="148"/>
      <c r="AF34" s="149"/>
      <c r="AG34" s="148"/>
      <c r="AH34" s="147"/>
      <c r="AI34" s="148"/>
      <c r="AJ34" s="148"/>
      <c r="AK34" s="148"/>
      <c r="AL34" s="148"/>
      <c r="AM34" s="148"/>
      <c r="AN34" s="148"/>
      <c r="AO34" s="148"/>
      <c r="AP34" s="148"/>
      <c r="AQ34" s="148"/>
      <c r="AR34" s="148"/>
      <c r="AS34" s="148"/>
      <c r="AT34" s="149"/>
      <c r="AU34" s="148"/>
      <c r="AV34" s="147"/>
      <c r="AW34" s="148"/>
      <c r="AX34" s="148"/>
      <c r="AY34" s="148"/>
      <c r="AZ34" s="148"/>
      <c r="BA34" s="148"/>
      <c r="BB34" s="148"/>
      <c r="BC34" s="148"/>
      <c r="BD34" s="148"/>
      <c r="BE34" s="148"/>
      <c r="BF34" s="148"/>
      <c r="BG34" s="148"/>
      <c r="BH34" s="149"/>
      <c r="BI34" s="148"/>
      <c r="BJ34" s="147"/>
      <c r="BK34" s="148"/>
      <c r="BL34" s="148"/>
      <c r="BM34" s="148"/>
      <c r="BN34" s="148"/>
      <c r="BO34" s="148"/>
      <c r="BP34" s="148"/>
      <c r="BQ34" s="148"/>
      <c r="BR34" s="148"/>
      <c r="BS34" s="148"/>
      <c r="BT34" s="148"/>
      <c r="BU34" s="148"/>
      <c r="BV34" s="149"/>
      <c r="BW34" s="148"/>
      <c r="BX34" s="147"/>
      <c r="BY34" s="148"/>
      <c r="BZ34" s="148"/>
      <c r="CA34" s="148"/>
      <c r="CB34" s="148"/>
      <c r="CC34" s="148"/>
      <c r="CD34" s="148"/>
      <c r="CE34" s="148"/>
      <c r="CF34" s="148"/>
      <c r="CG34" s="148"/>
      <c r="CH34" s="148"/>
      <c r="CI34" s="148"/>
      <c r="CJ34" s="149"/>
      <c r="CK34" s="148"/>
      <c r="CL34" s="147"/>
      <c r="CM34" s="148"/>
      <c r="CN34" s="148"/>
      <c r="CO34" s="148"/>
      <c r="CP34" s="148"/>
      <c r="CQ34" s="148"/>
      <c r="CR34" s="148"/>
      <c r="CS34" s="148"/>
      <c r="CT34" s="148"/>
      <c r="CU34" s="148"/>
      <c r="CV34" s="148"/>
      <c r="CW34" s="148"/>
      <c r="CX34" s="149"/>
      <c r="CY34" s="148"/>
    </row>
    <row r="35" spans="1:103">
      <c r="A35" s="136">
        <v>29</v>
      </c>
      <c r="B35" s="176">
        <f>'Data Entry'!B32</f>
        <v>0</v>
      </c>
      <c r="C35" s="91">
        <f>'Data Entry'!C32</f>
        <v>0</v>
      </c>
      <c r="D35" s="145"/>
      <c r="E35" s="146"/>
      <c r="F35" s="147"/>
      <c r="G35" s="147"/>
      <c r="H35" s="146"/>
      <c r="I35" s="147"/>
      <c r="J35" s="148"/>
      <c r="K35" s="148"/>
      <c r="L35" s="148"/>
      <c r="M35" s="147"/>
      <c r="N35" s="148"/>
      <c r="O35" s="147"/>
      <c r="P35" s="148"/>
      <c r="Q35" s="147"/>
      <c r="R35" s="148"/>
      <c r="S35" s="147"/>
      <c r="T35" s="148"/>
      <c r="U35" s="147"/>
      <c r="V35" s="148"/>
      <c r="W35" s="147"/>
      <c r="X35" s="148"/>
      <c r="Y35" s="148"/>
      <c r="Z35" s="148"/>
      <c r="AA35" s="148"/>
      <c r="AB35" s="148"/>
      <c r="AC35" s="148"/>
      <c r="AD35" s="148"/>
      <c r="AE35" s="148"/>
      <c r="AF35" s="149"/>
      <c r="AG35" s="148"/>
      <c r="AH35" s="147"/>
      <c r="AI35" s="148"/>
      <c r="AJ35" s="148"/>
      <c r="AK35" s="148"/>
      <c r="AL35" s="148"/>
      <c r="AM35" s="148"/>
      <c r="AN35" s="148"/>
      <c r="AO35" s="148"/>
      <c r="AP35" s="148"/>
      <c r="AQ35" s="148"/>
      <c r="AR35" s="148"/>
      <c r="AS35" s="148"/>
      <c r="AT35" s="149"/>
      <c r="AU35" s="148"/>
      <c r="AV35" s="147"/>
      <c r="AW35" s="148"/>
      <c r="AX35" s="148"/>
      <c r="AY35" s="148"/>
      <c r="AZ35" s="148"/>
      <c r="BA35" s="148"/>
      <c r="BB35" s="148"/>
      <c r="BC35" s="148"/>
      <c r="BD35" s="148"/>
      <c r="BE35" s="148"/>
      <c r="BF35" s="148"/>
      <c r="BG35" s="148"/>
      <c r="BH35" s="149"/>
      <c r="BI35" s="148"/>
      <c r="BJ35" s="147"/>
      <c r="BK35" s="148"/>
      <c r="BL35" s="148"/>
      <c r="BM35" s="148"/>
      <c r="BN35" s="148"/>
      <c r="BO35" s="148"/>
      <c r="BP35" s="148"/>
      <c r="BQ35" s="148"/>
      <c r="BR35" s="148"/>
      <c r="BS35" s="148"/>
      <c r="BT35" s="148"/>
      <c r="BU35" s="148"/>
      <c r="BV35" s="149"/>
      <c r="BW35" s="148"/>
      <c r="BX35" s="147"/>
      <c r="BY35" s="148"/>
      <c r="BZ35" s="148"/>
      <c r="CA35" s="148"/>
      <c r="CB35" s="148"/>
      <c r="CC35" s="148"/>
      <c r="CD35" s="148"/>
      <c r="CE35" s="148"/>
      <c r="CF35" s="148"/>
      <c r="CG35" s="148"/>
      <c r="CH35" s="148"/>
      <c r="CI35" s="148"/>
      <c r="CJ35" s="149"/>
      <c r="CK35" s="148"/>
      <c r="CL35" s="147"/>
      <c r="CM35" s="148"/>
      <c r="CN35" s="148"/>
      <c r="CO35" s="148"/>
      <c r="CP35" s="148"/>
      <c r="CQ35" s="148"/>
      <c r="CR35" s="148"/>
      <c r="CS35" s="148"/>
      <c r="CT35" s="148"/>
      <c r="CU35" s="148"/>
      <c r="CV35" s="148"/>
      <c r="CW35" s="148"/>
      <c r="CX35" s="149"/>
      <c r="CY35" s="148"/>
    </row>
    <row r="36" spans="1:103">
      <c r="A36" s="136">
        <v>30</v>
      </c>
      <c r="B36" s="176">
        <f>'Data Entry'!B33</f>
        <v>0</v>
      </c>
      <c r="C36" s="91">
        <f>'Data Entry'!C33</f>
        <v>0</v>
      </c>
      <c r="D36" s="145"/>
      <c r="E36" s="146"/>
      <c r="F36" s="147"/>
      <c r="G36" s="147"/>
      <c r="H36" s="146"/>
      <c r="I36" s="147"/>
      <c r="J36" s="148"/>
      <c r="K36" s="148"/>
      <c r="L36" s="148"/>
      <c r="M36" s="147"/>
      <c r="N36" s="148"/>
      <c r="O36" s="147"/>
      <c r="P36" s="148"/>
      <c r="Q36" s="147"/>
      <c r="R36" s="148"/>
      <c r="S36" s="147"/>
      <c r="T36" s="148"/>
      <c r="U36" s="147"/>
      <c r="V36" s="148"/>
      <c r="W36" s="147"/>
      <c r="X36" s="148"/>
      <c r="Y36" s="148"/>
      <c r="Z36" s="148"/>
      <c r="AA36" s="148"/>
      <c r="AB36" s="148"/>
      <c r="AC36" s="148"/>
      <c r="AD36" s="148"/>
      <c r="AE36" s="148"/>
      <c r="AF36" s="149"/>
      <c r="AG36" s="148"/>
      <c r="AH36" s="147"/>
      <c r="AI36" s="148"/>
      <c r="AJ36" s="148"/>
      <c r="AK36" s="148"/>
      <c r="AL36" s="148"/>
      <c r="AM36" s="148"/>
      <c r="AN36" s="148"/>
      <c r="AO36" s="148"/>
      <c r="AP36" s="148"/>
      <c r="AQ36" s="148"/>
      <c r="AR36" s="148"/>
      <c r="AS36" s="148"/>
      <c r="AT36" s="149"/>
      <c r="AU36" s="148"/>
      <c r="AV36" s="147"/>
      <c r="AW36" s="148"/>
      <c r="AX36" s="148"/>
      <c r="AY36" s="148"/>
      <c r="AZ36" s="148"/>
      <c r="BA36" s="148"/>
      <c r="BB36" s="148"/>
      <c r="BC36" s="148"/>
      <c r="BD36" s="148"/>
      <c r="BE36" s="148"/>
      <c r="BF36" s="148"/>
      <c r="BG36" s="148"/>
      <c r="BH36" s="149"/>
      <c r="BI36" s="148"/>
      <c r="BJ36" s="147"/>
      <c r="BK36" s="148"/>
      <c r="BL36" s="148"/>
      <c r="BM36" s="148"/>
      <c r="BN36" s="148"/>
      <c r="BO36" s="148"/>
      <c r="BP36" s="148"/>
      <c r="BQ36" s="148"/>
      <c r="BR36" s="148"/>
      <c r="BS36" s="148"/>
      <c r="BT36" s="148"/>
      <c r="BU36" s="148"/>
      <c r="BV36" s="149"/>
      <c r="BW36" s="148"/>
      <c r="BX36" s="147"/>
      <c r="BY36" s="148"/>
      <c r="BZ36" s="148"/>
      <c r="CA36" s="148"/>
      <c r="CB36" s="148"/>
      <c r="CC36" s="148"/>
      <c r="CD36" s="148"/>
      <c r="CE36" s="148"/>
      <c r="CF36" s="148"/>
      <c r="CG36" s="148"/>
      <c r="CH36" s="148"/>
      <c r="CI36" s="148"/>
      <c r="CJ36" s="149"/>
      <c r="CK36" s="148"/>
      <c r="CL36" s="147"/>
      <c r="CM36" s="148"/>
      <c r="CN36" s="148"/>
      <c r="CO36" s="148"/>
      <c r="CP36" s="148"/>
      <c r="CQ36" s="148"/>
      <c r="CR36" s="148"/>
      <c r="CS36" s="148"/>
      <c r="CT36" s="148"/>
      <c r="CU36" s="148"/>
      <c r="CV36" s="148"/>
      <c r="CW36" s="148"/>
      <c r="CX36" s="149"/>
      <c r="CY36" s="148"/>
    </row>
    <row r="37" spans="1:103">
      <c r="A37" s="136">
        <v>31</v>
      </c>
      <c r="B37" s="176">
        <f>'Data Entry'!B34</f>
        <v>0</v>
      </c>
      <c r="C37" s="91">
        <f>'Data Entry'!C34</f>
        <v>0</v>
      </c>
      <c r="D37" s="145"/>
      <c r="E37" s="146"/>
      <c r="F37" s="147"/>
      <c r="G37" s="147"/>
      <c r="H37" s="146"/>
      <c r="I37" s="147"/>
      <c r="J37" s="148"/>
      <c r="K37" s="148"/>
      <c r="L37" s="148"/>
      <c r="M37" s="147"/>
      <c r="N37" s="148"/>
      <c r="O37" s="147"/>
      <c r="P37" s="148"/>
      <c r="Q37" s="147"/>
      <c r="R37" s="148"/>
      <c r="S37" s="147"/>
      <c r="T37" s="148"/>
      <c r="U37" s="147"/>
      <c r="V37" s="148"/>
      <c r="W37" s="147"/>
      <c r="X37" s="148"/>
      <c r="Y37" s="148"/>
      <c r="Z37" s="148"/>
      <c r="AA37" s="148"/>
      <c r="AB37" s="148"/>
      <c r="AC37" s="148"/>
      <c r="AD37" s="148"/>
      <c r="AE37" s="148"/>
      <c r="AF37" s="149"/>
      <c r="AG37" s="148"/>
      <c r="AH37" s="147"/>
      <c r="AI37" s="148"/>
      <c r="AJ37" s="148"/>
      <c r="AK37" s="148"/>
      <c r="AL37" s="148"/>
      <c r="AM37" s="148"/>
      <c r="AN37" s="148"/>
      <c r="AO37" s="148"/>
      <c r="AP37" s="148"/>
      <c r="AQ37" s="148"/>
      <c r="AR37" s="148"/>
      <c r="AS37" s="148"/>
      <c r="AT37" s="149"/>
      <c r="AU37" s="148"/>
      <c r="AV37" s="147"/>
      <c r="AW37" s="148"/>
      <c r="AX37" s="148"/>
      <c r="AY37" s="148"/>
      <c r="AZ37" s="148"/>
      <c r="BA37" s="148"/>
      <c r="BB37" s="148"/>
      <c r="BC37" s="148"/>
      <c r="BD37" s="148"/>
      <c r="BE37" s="148"/>
      <c r="BF37" s="148"/>
      <c r="BG37" s="148"/>
      <c r="BH37" s="149"/>
      <c r="BI37" s="148"/>
      <c r="BJ37" s="147"/>
      <c r="BK37" s="148"/>
      <c r="BL37" s="148"/>
      <c r="BM37" s="148"/>
      <c r="BN37" s="148"/>
      <c r="BO37" s="148"/>
      <c r="BP37" s="148"/>
      <c r="BQ37" s="148"/>
      <c r="BR37" s="148"/>
      <c r="BS37" s="148"/>
      <c r="BT37" s="148"/>
      <c r="BU37" s="148"/>
      <c r="BV37" s="149"/>
      <c r="BW37" s="148"/>
      <c r="BX37" s="147"/>
      <c r="BY37" s="148"/>
      <c r="BZ37" s="148"/>
      <c r="CA37" s="148"/>
      <c r="CB37" s="148"/>
      <c r="CC37" s="148"/>
      <c r="CD37" s="148"/>
      <c r="CE37" s="148"/>
      <c r="CF37" s="148"/>
      <c r="CG37" s="148"/>
      <c r="CH37" s="148"/>
      <c r="CI37" s="148"/>
      <c r="CJ37" s="149"/>
      <c r="CK37" s="148"/>
      <c r="CL37" s="147"/>
      <c r="CM37" s="148"/>
      <c r="CN37" s="148"/>
      <c r="CO37" s="148"/>
      <c r="CP37" s="148"/>
      <c r="CQ37" s="148"/>
      <c r="CR37" s="148"/>
      <c r="CS37" s="148"/>
      <c r="CT37" s="148"/>
      <c r="CU37" s="148"/>
      <c r="CV37" s="148"/>
      <c r="CW37" s="148"/>
      <c r="CX37" s="149"/>
      <c r="CY37" s="148"/>
    </row>
    <row r="38" spans="1:103">
      <c r="A38" s="136">
        <v>32</v>
      </c>
      <c r="B38" s="176">
        <f>'Data Entry'!B35</f>
        <v>0</v>
      </c>
      <c r="C38" s="91">
        <f>'Data Entry'!C35</f>
        <v>0</v>
      </c>
      <c r="D38" s="145"/>
      <c r="E38" s="146"/>
      <c r="F38" s="147"/>
      <c r="G38" s="147"/>
      <c r="H38" s="146"/>
      <c r="I38" s="147"/>
      <c r="J38" s="148"/>
      <c r="K38" s="148"/>
      <c r="L38" s="148"/>
      <c r="M38" s="147"/>
      <c r="N38" s="148"/>
      <c r="O38" s="147"/>
      <c r="P38" s="148"/>
      <c r="Q38" s="147"/>
      <c r="R38" s="148"/>
      <c r="S38" s="147"/>
      <c r="T38" s="148"/>
      <c r="U38" s="147"/>
      <c r="V38" s="148"/>
      <c r="W38" s="147"/>
      <c r="X38" s="148"/>
      <c r="Y38" s="148"/>
      <c r="Z38" s="148"/>
      <c r="AA38" s="148"/>
      <c r="AB38" s="148"/>
      <c r="AC38" s="148"/>
      <c r="AD38" s="148"/>
      <c r="AE38" s="148"/>
      <c r="AF38" s="149"/>
      <c r="AG38" s="148"/>
      <c r="AH38" s="147"/>
      <c r="AI38" s="148"/>
      <c r="AJ38" s="148"/>
      <c r="AK38" s="148"/>
      <c r="AL38" s="148"/>
      <c r="AM38" s="148"/>
      <c r="AN38" s="148"/>
      <c r="AO38" s="148"/>
      <c r="AP38" s="148"/>
      <c r="AQ38" s="148"/>
      <c r="AR38" s="148"/>
      <c r="AS38" s="148"/>
      <c r="AT38" s="149"/>
      <c r="AU38" s="148"/>
      <c r="AV38" s="147"/>
      <c r="AW38" s="148"/>
      <c r="AX38" s="148"/>
      <c r="AY38" s="148"/>
      <c r="AZ38" s="148"/>
      <c r="BA38" s="148"/>
      <c r="BB38" s="148"/>
      <c r="BC38" s="148"/>
      <c r="BD38" s="148"/>
      <c r="BE38" s="148"/>
      <c r="BF38" s="148"/>
      <c r="BG38" s="148"/>
      <c r="BH38" s="149"/>
      <c r="BI38" s="148"/>
      <c r="BJ38" s="147"/>
      <c r="BK38" s="148"/>
      <c r="BL38" s="148"/>
      <c r="BM38" s="148"/>
      <c r="BN38" s="148"/>
      <c r="BO38" s="148"/>
      <c r="BP38" s="148"/>
      <c r="BQ38" s="148"/>
      <c r="BR38" s="148"/>
      <c r="BS38" s="148"/>
      <c r="BT38" s="148"/>
      <c r="BU38" s="148"/>
      <c r="BV38" s="149"/>
      <c r="BW38" s="148"/>
      <c r="BX38" s="147"/>
      <c r="BY38" s="148"/>
      <c r="BZ38" s="148"/>
      <c r="CA38" s="148"/>
      <c r="CB38" s="148"/>
      <c r="CC38" s="148"/>
      <c r="CD38" s="148"/>
      <c r="CE38" s="148"/>
      <c r="CF38" s="148"/>
      <c r="CG38" s="148"/>
      <c r="CH38" s="148"/>
      <c r="CI38" s="148"/>
      <c r="CJ38" s="149"/>
      <c r="CK38" s="148"/>
      <c r="CL38" s="147"/>
      <c r="CM38" s="148"/>
      <c r="CN38" s="148"/>
      <c r="CO38" s="148"/>
      <c r="CP38" s="148"/>
      <c r="CQ38" s="148"/>
      <c r="CR38" s="148"/>
      <c r="CS38" s="148"/>
      <c r="CT38" s="148"/>
      <c r="CU38" s="148"/>
      <c r="CV38" s="148"/>
      <c r="CW38" s="148"/>
      <c r="CX38" s="149"/>
      <c r="CY38" s="148"/>
    </row>
    <row r="39" spans="1:103">
      <c r="A39" s="136">
        <v>33</v>
      </c>
      <c r="B39" s="176">
        <f>'Data Entry'!B36</f>
        <v>0</v>
      </c>
      <c r="C39" s="91">
        <f>'Data Entry'!C36</f>
        <v>0</v>
      </c>
      <c r="D39" s="145"/>
      <c r="E39" s="146"/>
      <c r="F39" s="147"/>
      <c r="G39" s="147"/>
      <c r="H39" s="146"/>
      <c r="I39" s="147"/>
      <c r="J39" s="148"/>
      <c r="K39" s="148"/>
      <c r="L39" s="148"/>
      <c r="M39" s="147"/>
      <c r="N39" s="148"/>
      <c r="O39" s="147"/>
      <c r="P39" s="148"/>
      <c r="Q39" s="147"/>
      <c r="R39" s="148"/>
      <c r="S39" s="147"/>
      <c r="T39" s="148"/>
      <c r="U39" s="147"/>
      <c r="V39" s="148"/>
      <c r="W39" s="147"/>
      <c r="X39" s="148"/>
      <c r="Y39" s="148"/>
      <c r="Z39" s="148"/>
      <c r="AA39" s="148"/>
      <c r="AB39" s="148"/>
      <c r="AC39" s="148"/>
      <c r="AD39" s="148"/>
      <c r="AE39" s="148"/>
      <c r="AF39" s="149"/>
      <c r="AG39" s="148"/>
      <c r="AH39" s="147"/>
      <c r="AI39" s="148"/>
      <c r="AJ39" s="148"/>
      <c r="AK39" s="148"/>
      <c r="AL39" s="148"/>
      <c r="AM39" s="148"/>
      <c r="AN39" s="148"/>
      <c r="AO39" s="148"/>
      <c r="AP39" s="148"/>
      <c r="AQ39" s="148"/>
      <c r="AR39" s="148"/>
      <c r="AS39" s="148"/>
      <c r="AT39" s="149"/>
      <c r="AU39" s="148"/>
      <c r="AV39" s="147"/>
      <c r="AW39" s="148"/>
      <c r="AX39" s="148"/>
      <c r="AY39" s="148"/>
      <c r="AZ39" s="148"/>
      <c r="BA39" s="148"/>
      <c r="BB39" s="148"/>
      <c r="BC39" s="148"/>
      <c r="BD39" s="148"/>
      <c r="BE39" s="148"/>
      <c r="BF39" s="148"/>
      <c r="BG39" s="148"/>
      <c r="BH39" s="149"/>
      <c r="BI39" s="148"/>
      <c r="BJ39" s="147"/>
      <c r="BK39" s="148"/>
      <c r="BL39" s="148"/>
      <c r="BM39" s="148"/>
      <c r="BN39" s="148"/>
      <c r="BO39" s="148"/>
      <c r="BP39" s="148"/>
      <c r="BQ39" s="148"/>
      <c r="BR39" s="148"/>
      <c r="BS39" s="148"/>
      <c r="BT39" s="148"/>
      <c r="BU39" s="148"/>
      <c r="BV39" s="149"/>
      <c r="BW39" s="148"/>
      <c r="BX39" s="147"/>
      <c r="BY39" s="148"/>
      <c r="BZ39" s="148"/>
      <c r="CA39" s="148"/>
      <c r="CB39" s="148"/>
      <c r="CC39" s="148"/>
      <c r="CD39" s="148"/>
      <c r="CE39" s="148"/>
      <c r="CF39" s="148"/>
      <c r="CG39" s="148"/>
      <c r="CH39" s="148"/>
      <c r="CI39" s="148"/>
      <c r="CJ39" s="149"/>
      <c r="CK39" s="148"/>
      <c r="CL39" s="147"/>
      <c r="CM39" s="148"/>
      <c r="CN39" s="148"/>
      <c r="CO39" s="148"/>
      <c r="CP39" s="148"/>
      <c r="CQ39" s="148"/>
      <c r="CR39" s="148"/>
      <c r="CS39" s="148"/>
      <c r="CT39" s="148"/>
      <c r="CU39" s="148"/>
      <c r="CV39" s="148"/>
      <c r="CW39" s="148"/>
      <c r="CX39" s="149"/>
      <c r="CY39" s="148"/>
    </row>
    <row r="40" spans="1:103">
      <c r="A40" s="136">
        <v>34</v>
      </c>
      <c r="B40" s="176">
        <f>'Data Entry'!B37</f>
        <v>0</v>
      </c>
      <c r="C40" s="91">
        <f>'Data Entry'!C37</f>
        <v>0</v>
      </c>
      <c r="D40" s="145"/>
      <c r="E40" s="146"/>
      <c r="F40" s="147"/>
      <c r="G40" s="147"/>
      <c r="H40" s="146"/>
      <c r="I40" s="147"/>
      <c r="J40" s="148"/>
      <c r="K40" s="148"/>
      <c r="L40" s="148"/>
      <c r="M40" s="147"/>
      <c r="N40" s="148"/>
      <c r="O40" s="147"/>
      <c r="P40" s="148"/>
      <c r="Q40" s="147"/>
      <c r="R40" s="148"/>
      <c r="S40" s="147"/>
      <c r="T40" s="148"/>
      <c r="U40" s="147"/>
      <c r="V40" s="148"/>
      <c r="W40" s="147"/>
      <c r="X40" s="148"/>
      <c r="Y40" s="148"/>
      <c r="Z40" s="148"/>
      <c r="AA40" s="148"/>
      <c r="AB40" s="148"/>
      <c r="AC40" s="148"/>
      <c r="AD40" s="148"/>
      <c r="AE40" s="148"/>
      <c r="AF40" s="149"/>
      <c r="AG40" s="148"/>
      <c r="AH40" s="147"/>
      <c r="AI40" s="148"/>
      <c r="AJ40" s="148"/>
      <c r="AK40" s="148"/>
      <c r="AL40" s="148"/>
      <c r="AM40" s="148"/>
      <c r="AN40" s="148"/>
      <c r="AO40" s="148"/>
      <c r="AP40" s="148"/>
      <c r="AQ40" s="148"/>
      <c r="AR40" s="148"/>
      <c r="AS40" s="148"/>
      <c r="AT40" s="149"/>
      <c r="AU40" s="148"/>
      <c r="AV40" s="147"/>
      <c r="AW40" s="148"/>
      <c r="AX40" s="148"/>
      <c r="AY40" s="148"/>
      <c r="AZ40" s="148"/>
      <c r="BA40" s="148"/>
      <c r="BB40" s="148"/>
      <c r="BC40" s="148"/>
      <c r="BD40" s="148"/>
      <c r="BE40" s="148"/>
      <c r="BF40" s="148"/>
      <c r="BG40" s="148"/>
      <c r="BH40" s="149"/>
      <c r="BI40" s="148"/>
      <c r="BJ40" s="147"/>
      <c r="BK40" s="148"/>
      <c r="BL40" s="148"/>
      <c r="BM40" s="148"/>
      <c r="BN40" s="148"/>
      <c r="BO40" s="148"/>
      <c r="BP40" s="148"/>
      <c r="BQ40" s="148"/>
      <c r="BR40" s="148"/>
      <c r="BS40" s="148"/>
      <c r="BT40" s="148"/>
      <c r="BU40" s="148"/>
      <c r="BV40" s="149"/>
      <c r="BW40" s="148"/>
      <c r="BX40" s="147"/>
      <c r="BY40" s="148"/>
      <c r="BZ40" s="148"/>
      <c r="CA40" s="148"/>
      <c r="CB40" s="148"/>
      <c r="CC40" s="148"/>
      <c r="CD40" s="148"/>
      <c r="CE40" s="148"/>
      <c r="CF40" s="148"/>
      <c r="CG40" s="148"/>
      <c r="CH40" s="148"/>
      <c r="CI40" s="148"/>
      <c r="CJ40" s="149"/>
      <c r="CK40" s="148"/>
      <c r="CL40" s="147"/>
      <c r="CM40" s="148"/>
      <c r="CN40" s="148"/>
      <c r="CO40" s="148"/>
      <c r="CP40" s="148"/>
      <c r="CQ40" s="148"/>
      <c r="CR40" s="148"/>
      <c r="CS40" s="148"/>
      <c r="CT40" s="148"/>
      <c r="CU40" s="148"/>
      <c r="CV40" s="148"/>
      <c r="CW40" s="148"/>
      <c r="CX40" s="149"/>
      <c r="CY40" s="148"/>
    </row>
    <row r="41" spans="1:103">
      <c r="A41" s="136">
        <v>35</v>
      </c>
      <c r="B41" s="176">
        <f>'Data Entry'!B38</f>
        <v>0</v>
      </c>
      <c r="C41" s="91">
        <f>'Data Entry'!C38</f>
        <v>0</v>
      </c>
      <c r="D41" s="145"/>
      <c r="E41" s="146"/>
      <c r="F41" s="147"/>
      <c r="G41" s="147"/>
      <c r="H41" s="146"/>
      <c r="I41" s="147"/>
      <c r="J41" s="148"/>
      <c r="K41" s="148"/>
      <c r="L41" s="148"/>
      <c r="M41" s="147"/>
      <c r="N41" s="148"/>
      <c r="O41" s="147"/>
      <c r="P41" s="148"/>
      <c r="Q41" s="147"/>
      <c r="R41" s="148"/>
      <c r="S41" s="147"/>
      <c r="T41" s="148"/>
      <c r="U41" s="147"/>
      <c r="V41" s="148"/>
      <c r="W41" s="147"/>
      <c r="X41" s="148"/>
      <c r="Y41" s="148"/>
      <c r="Z41" s="148"/>
      <c r="AA41" s="148"/>
      <c r="AB41" s="148"/>
      <c r="AC41" s="148"/>
      <c r="AD41" s="148"/>
      <c r="AE41" s="148"/>
      <c r="AF41" s="149"/>
      <c r="AG41" s="148"/>
      <c r="AH41" s="147"/>
      <c r="AI41" s="148"/>
      <c r="AJ41" s="148"/>
      <c r="AK41" s="148"/>
      <c r="AL41" s="148"/>
      <c r="AM41" s="148"/>
      <c r="AN41" s="148"/>
      <c r="AO41" s="148"/>
      <c r="AP41" s="148"/>
      <c r="AQ41" s="148"/>
      <c r="AR41" s="148"/>
      <c r="AS41" s="148"/>
      <c r="AT41" s="149"/>
      <c r="AU41" s="148"/>
      <c r="AV41" s="147"/>
      <c r="AW41" s="148"/>
      <c r="AX41" s="148"/>
      <c r="AY41" s="148"/>
      <c r="AZ41" s="148"/>
      <c r="BA41" s="148"/>
      <c r="BB41" s="148"/>
      <c r="BC41" s="148"/>
      <c r="BD41" s="148"/>
      <c r="BE41" s="148"/>
      <c r="BF41" s="148"/>
      <c r="BG41" s="148"/>
      <c r="BH41" s="149"/>
      <c r="BI41" s="148"/>
      <c r="BJ41" s="147"/>
      <c r="BK41" s="148"/>
      <c r="BL41" s="148"/>
      <c r="BM41" s="148"/>
      <c r="BN41" s="148"/>
      <c r="BO41" s="148"/>
      <c r="BP41" s="148"/>
      <c r="BQ41" s="148"/>
      <c r="BR41" s="148"/>
      <c r="BS41" s="148"/>
      <c r="BT41" s="148"/>
      <c r="BU41" s="148"/>
      <c r="BV41" s="149"/>
      <c r="BW41" s="148"/>
      <c r="BX41" s="147"/>
      <c r="BY41" s="148"/>
      <c r="BZ41" s="148"/>
      <c r="CA41" s="148"/>
      <c r="CB41" s="148"/>
      <c r="CC41" s="148"/>
      <c r="CD41" s="148"/>
      <c r="CE41" s="148"/>
      <c r="CF41" s="148"/>
      <c r="CG41" s="148"/>
      <c r="CH41" s="148"/>
      <c r="CI41" s="148"/>
      <c r="CJ41" s="149"/>
      <c r="CK41" s="148"/>
      <c r="CL41" s="147"/>
      <c r="CM41" s="148"/>
      <c r="CN41" s="148"/>
      <c r="CO41" s="148"/>
      <c r="CP41" s="148"/>
      <c r="CQ41" s="148"/>
      <c r="CR41" s="148"/>
      <c r="CS41" s="148"/>
      <c r="CT41" s="148"/>
      <c r="CU41" s="148"/>
      <c r="CV41" s="148"/>
      <c r="CW41" s="148"/>
      <c r="CX41" s="149"/>
      <c r="CY41" s="148"/>
    </row>
    <row r="42" spans="1:103">
      <c r="A42" s="136">
        <v>36</v>
      </c>
      <c r="B42" s="176">
        <f>'Data Entry'!B39</f>
        <v>0</v>
      </c>
      <c r="C42" s="91">
        <f>'Data Entry'!C39</f>
        <v>0</v>
      </c>
      <c r="D42" s="145"/>
      <c r="E42" s="146"/>
      <c r="F42" s="147"/>
      <c r="G42" s="147"/>
      <c r="H42" s="146"/>
      <c r="I42" s="147"/>
      <c r="J42" s="148"/>
      <c r="K42" s="148"/>
      <c r="L42" s="148"/>
      <c r="M42" s="147"/>
      <c r="N42" s="148"/>
      <c r="O42" s="147"/>
      <c r="P42" s="148"/>
      <c r="Q42" s="147"/>
      <c r="R42" s="148"/>
      <c r="S42" s="147"/>
      <c r="T42" s="148"/>
      <c r="U42" s="147"/>
      <c r="V42" s="148"/>
      <c r="W42" s="147"/>
      <c r="X42" s="148"/>
      <c r="Y42" s="148"/>
      <c r="Z42" s="148"/>
      <c r="AA42" s="148"/>
      <c r="AB42" s="148"/>
      <c r="AC42" s="148"/>
      <c r="AD42" s="148"/>
      <c r="AE42" s="148"/>
      <c r="AF42" s="149"/>
      <c r="AG42" s="148"/>
      <c r="AH42" s="147"/>
      <c r="AI42" s="148"/>
      <c r="AJ42" s="148"/>
      <c r="AK42" s="148"/>
      <c r="AL42" s="148"/>
      <c r="AM42" s="148"/>
      <c r="AN42" s="148"/>
      <c r="AO42" s="148"/>
      <c r="AP42" s="148"/>
      <c r="AQ42" s="148"/>
      <c r="AR42" s="148"/>
      <c r="AS42" s="148"/>
      <c r="AT42" s="149"/>
      <c r="AU42" s="148"/>
      <c r="AV42" s="147"/>
      <c r="AW42" s="148"/>
      <c r="AX42" s="148"/>
      <c r="AY42" s="148"/>
      <c r="AZ42" s="148"/>
      <c r="BA42" s="148"/>
      <c r="BB42" s="148"/>
      <c r="BC42" s="148"/>
      <c r="BD42" s="148"/>
      <c r="BE42" s="148"/>
      <c r="BF42" s="148"/>
      <c r="BG42" s="148"/>
      <c r="BH42" s="149"/>
      <c r="BI42" s="148"/>
      <c r="BJ42" s="147"/>
      <c r="BK42" s="148"/>
      <c r="BL42" s="148"/>
      <c r="BM42" s="148"/>
      <c r="BN42" s="148"/>
      <c r="BO42" s="148"/>
      <c r="BP42" s="148"/>
      <c r="BQ42" s="148"/>
      <c r="BR42" s="148"/>
      <c r="BS42" s="148"/>
      <c r="BT42" s="148"/>
      <c r="BU42" s="148"/>
      <c r="BV42" s="149"/>
      <c r="BW42" s="148"/>
      <c r="BX42" s="147"/>
      <c r="BY42" s="148"/>
      <c r="BZ42" s="148"/>
      <c r="CA42" s="148"/>
      <c r="CB42" s="148"/>
      <c r="CC42" s="148"/>
      <c r="CD42" s="148"/>
      <c r="CE42" s="148"/>
      <c r="CF42" s="148"/>
      <c r="CG42" s="148"/>
      <c r="CH42" s="148"/>
      <c r="CI42" s="148"/>
      <c r="CJ42" s="149"/>
      <c r="CK42" s="148"/>
      <c r="CL42" s="147"/>
      <c r="CM42" s="148"/>
      <c r="CN42" s="148"/>
      <c r="CO42" s="148"/>
      <c r="CP42" s="148"/>
      <c r="CQ42" s="148"/>
      <c r="CR42" s="148"/>
      <c r="CS42" s="148"/>
      <c r="CT42" s="148"/>
      <c r="CU42" s="148"/>
      <c r="CV42" s="148"/>
      <c r="CW42" s="148"/>
      <c r="CX42" s="149"/>
      <c r="CY42" s="148"/>
    </row>
    <row r="43" spans="1:103">
      <c r="A43" s="136">
        <v>37</v>
      </c>
      <c r="B43" s="176">
        <f>'Data Entry'!B40</f>
        <v>0</v>
      </c>
      <c r="C43" s="91">
        <f>'Data Entry'!C40</f>
        <v>0</v>
      </c>
      <c r="D43" s="145"/>
      <c r="E43" s="146"/>
      <c r="F43" s="147"/>
      <c r="G43" s="147"/>
      <c r="H43" s="146"/>
      <c r="I43" s="147"/>
      <c r="J43" s="148"/>
      <c r="K43" s="148"/>
      <c r="L43" s="148"/>
      <c r="M43" s="147"/>
      <c r="N43" s="148"/>
      <c r="O43" s="147"/>
      <c r="P43" s="148"/>
      <c r="Q43" s="147"/>
      <c r="R43" s="148"/>
      <c r="S43" s="147"/>
      <c r="T43" s="148"/>
      <c r="U43" s="147"/>
      <c r="V43" s="148"/>
      <c r="W43" s="147"/>
      <c r="X43" s="148"/>
      <c r="Y43" s="148"/>
      <c r="Z43" s="148"/>
      <c r="AA43" s="148"/>
      <c r="AB43" s="148"/>
      <c r="AC43" s="148"/>
      <c r="AD43" s="148"/>
      <c r="AE43" s="148"/>
      <c r="AF43" s="149"/>
      <c r="AG43" s="148"/>
      <c r="AH43" s="147"/>
      <c r="AI43" s="148"/>
      <c r="AJ43" s="148"/>
      <c r="AK43" s="148"/>
      <c r="AL43" s="148"/>
      <c r="AM43" s="148"/>
      <c r="AN43" s="148"/>
      <c r="AO43" s="148"/>
      <c r="AP43" s="148"/>
      <c r="AQ43" s="148"/>
      <c r="AR43" s="148"/>
      <c r="AS43" s="148"/>
      <c r="AT43" s="149"/>
      <c r="AU43" s="148"/>
      <c r="AV43" s="147"/>
      <c r="AW43" s="148"/>
      <c r="AX43" s="148"/>
      <c r="AY43" s="148"/>
      <c r="AZ43" s="148"/>
      <c r="BA43" s="148"/>
      <c r="BB43" s="148"/>
      <c r="BC43" s="148"/>
      <c r="BD43" s="148"/>
      <c r="BE43" s="148"/>
      <c r="BF43" s="148"/>
      <c r="BG43" s="148"/>
      <c r="BH43" s="149"/>
      <c r="BI43" s="148"/>
      <c r="BJ43" s="147"/>
      <c r="BK43" s="148"/>
      <c r="BL43" s="148"/>
      <c r="BM43" s="148"/>
      <c r="BN43" s="148"/>
      <c r="BO43" s="148"/>
      <c r="BP43" s="148"/>
      <c r="BQ43" s="148"/>
      <c r="BR43" s="148"/>
      <c r="BS43" s="148"/>
      <c r="BT43" s="148"/>
      <c r="BU43" s="148"/>
      <c r="BV43" s="149"/>
      <c r="BW43" s="148"/>
      <c r="BX43" s="147"/>
      <c r="BY43" s="148"/>
      <c r="BZ43" s="148"/>
      <c r="CA43" s="148"/>
      <c r="CB43" s="148"/>
      <c r="CC43" s="148"/>
      <c r="CD43" s="148"/>
      <c r="CE43" s="148"/>
      <c r="CF43" s="148"/>
      <c r="CG43" s="148"/>
      <c r="CH43" s="148"/>
      <c r="CI43" s="148"/>
      <c r="CJ43" s="149"/>
      <c r="CK43" s="148"/>
      <c r="CL43" s="147"/>
      <c r="CM43" s="148"/>
      <c r="CN43" s="148"/>
      <c r="CO43" s="148"/>
      <c r="CP43" s="148"/>
      <c r="CQ43" s="148"/>
      <c r="CR43" s="148"/>
      <c r="CS43" s="148"/>
      <c r="CT43" s="148"/>
      <c r="CU43" s="148"/>
      <c r="CV43" s="148"/>
      <c r="CW43" s="148"/>
      <c r="CX43" s="149"/>
      <c r="CY43" s="148"/>
    </row>
    <row r="44" spans="1:103">
      <c r="A44" s="136">
        <v>38</v>
      </c>
      <c r="B44" s="176">
        <f>'Data Entry'!B41</f>
        <v>0</v>
      </c>
      <c r="C44" s="91">
        <f>'Data Entry'!C41</f>
        <v>0</v>
      </c>
      <c r="D44" s="145"/>
      <c r="E44" s="146"/>
      <c r="F44" s="147"/>
      <c r="G44" s="147"/>
      <c r="H44" s="146"/>
      <c r="I44" s="147"/>
      <c r="J44" s="148"/>
      <c r="K44" s="148"/>
      <c r="L44" s="148"/>
      <c r="M44" s="147"/>
      <c r="N44" s="148"/>
      <c r="O44" s="147"/>
      <c r="P44" s="148"/>
      <c r="Q44" s="147"/>
      <c r="R44" s="148"/>
      <c r="S44" s="147"/>
      <c r="T44" s="148"/>
      <c r="U44" s="147"/>
      <c r="V44" s="148"/>
      <c r="W44" s="147"/>
      <c r="X44" s="148"/>
      <c r="Y44" s="148"/>
      <c r="Z44" s="148"/>
      <c r="AA44" s="148"/>
      <c r="AB44" s="148"/>
      <c r="AC44" s="148"/>
      <c r="AD44" s="148"/>
      <c r="AE44" s="148"/>
      <c r="AF44" s="149"/>
      <c r="AG44" s="148"/>
      <c r="AH44" s="147"/>
      <c r="AI44" s="148"/>
      <c r="AJ44" s="148"/>
      <c r="AK44" s="148"/>
      <c r="AL44" s="148"/>
      <c r="AM44" s="148"/>
      <c r="AN44" s="148"/>
      <c r="AO44" s="148"/>
      <c r="AP44" s="148"/>
      <c r="AQ44" s="148"/>
      <c r="AR44" s="148"/>
      <c r="AS44" s="148"/>
      <c r="AT44" s="149"/>
      <c r="AU44" s="148"/>
      <c r="AV44" s="147"/>
      <c r="AW44" s="148"/>
      <c r="AX44" s="148"/>
      <c r="AY44" s="148"/>
      <c r="AZ44" s="148"/>
      <c r="BA44" s="148"/>
      <c r="BB44" s="148"/>
      <c r="BC44" s="148"/>
      <c r="BD44" s="148"/>
      <c r="BE44" s="148"/>
      <c r="BF44" s="148"/>
      <c r="BG44" s="148"/>
      <c r="BH44" s="149"/>
      <c r="BI44" s="148"/>
      <c r="BJ44" s="147"/>
      <c r="BK44" s="148"/>
      <c r="BL44" s="148"/>
      <c r="BM44" s="148"/>
      <c r="BN44" s="148"/>
      <c r="BO44" s="148"/>
      <c r="BP44" s="148"/>
      <c r="BQ44" s="148"/>
      <c r="BR44" s="148"/>
      <c r="BS44" s="148"/>
      <c r="BT44" s="148"/>
      <c r="BU44" s="148"/>
      <c r="BV44" s="149"/>
      <c r="BW44" s="148"/>
      <c r="BX44" s="147"/>
      <c r="BY44" s="148"/>
      <c r="BZ44" s="148"/>
      <c r="CA44" s="148"/>
      <c r="CB44" s="148"/>
      <c r="CC44" s="148"/>
      <c r="CD44" s="148"/>
      <c r="CE44" s="148"/>
      <c r="CF44" s="148"/>
      <c r="CG44" s="148"/>
      <c r="CH44" s="148"/>
      <c r="CI44" s="148"/>
      <c r="CJ44" s="149"/>
      <c r="CK44" s="148"/>
      <c r="CL44" s="147"/>
      <c r="CM44" s="148"/>
      <c r="CN44" s="148"/>
      <c r="CO44" s="148"/>
      <c r="CP44" s="148"/>
      <c r="CQ44" s="148"/>
      <c r="CR44" s="148"/>
      <c r="CS44" s="148"/>
      <c r="CT44" s="148"/>
      <c r="CU44" s="148"/>
      <c r="CV44" s="148"/>
      <c r="CW44" s="148"/>
      <c r="CX44" s="149"/>
      <c r="CY44" s="148"/>
    </row>
    <row r="45" spans="1:103">
      <c r="A45" s="136">
        <v>39</v>
      </c>
      <c r="B45" s="176">
        <f>'Data Entry'!B42</f>
        <v>0</v>
      </c>
      <c r="C45" s="91">
        <f>'Data Entry'!C42</f>
        <v>0</v>
      </c>
      <c r="D45" s="145"/>
      <c r="E45" s="146"/>
      <c r="F45" s="147"/>
      <c r="G45" s="147"/>
      <c r="H45" s="146"/>
      <c r="I45" s="147"/>
      <c r="J45" s="148"/>
      <c r="K45" s="148"/>
      <c r="L45" s="148"/>
      <c r="M45" s="147"/>
      <c r="N45" s="148"/>
      <c r="O45" s="147"/>
      <c r="P45" s="148"/>
      <c r="Q45" s="147"/>
      <c r="R45" s="148"/>
      <c r="S45" s="147"/>
      <c r="T45" s="148"/>
      <c r="U45" s="147"/>
      <c r="V45" s="148"/>
      <c r="W45" s="147"/>
      <c r="X45" s="148"/>
      <c r="Y45" s="148"/>
      <c r="Z45" s="148"/>
      <c r="AA45" s="148"/>
      <c r="AB45" s="148"/>
      <c r="AC45" s="148"/>
      <c r="AD45" s="148"/>
      <c r="AE45" s="148"/>
      <c r="AF45" s="149"/>
      <c r="AG45" s="148"/>
      <c r="AH45" s="147"/>
      <c r="AI45" s="148"/>
      <c r="AJ45" s="148"/>
      <c r="AK45" s="148"/>
      <c r="AL45" s="148"/>
      <c r="AM45" s="148"/>
      <c r="AN45" s="148"/>
      <c r="AO45" s="148"/>
      <c r="AP45" s="148"/>
      <c r="AQ45" s="148"/>
      <c r="AR45" s="148"/>
      <c r="AS45" s="148"/>
      <c r="AT45" s="149"/>
      <c r="AU45" s="148"/>
      <c r="AV45" s="147"/>
      <c r="AW45" s="148"/>
      <c r="AX45" s="148"/>
      <c r="AY45" s="148"/>
      <c r="AZ45" s="148"/>
      <c r="BA45" s="148"/>
      <c r="BB45" s="148"/>
      <c r="BC45" s="148"/>
      <c r="BD45" s="148"/>
      <c r="BE45" s="148"/>
      <c r="BF45" s="148"/>
      <c r="BG45" s="148"/>
      <c r="BH45" s="149"/>
      <c r="BI45" s="148"/>
      <c r="BJ45" s="147"/>
      <c r="BK45" s="148"/>
      <c r="BL45" s="148"/>
      <c r="BM45" s="148"/>
      <c r="BN45" s="148"/>
      <c r="BO45" s="148"/>
      <c r="BP45" s="148"/>
      <c r="BQ45" s="148"/>
      <c r="BR45" s="148"/>
      <c r="BS45" s="148"/>
      <c r="BT45" s="148"/>
      <c r="BU45" s="148"/>
      <c r="BV45" s="149"/>
      <c r="BW45" s="148"/>
      <c r="BX45" s="147"/>
      <c r="BY45" s="148"/>
      <c r="BZ45" s="148"/>
      <c r="CA45" s="148"/>
      <c r="CB45" s="148"/>
      <c r="CC45" s="148"/>
      <c r="CD45" s="148"/>
      <c r="CE45" s="148"/>
      <c r="CF45" s="148"/>
      <c r="CG45" s="148"/>
      <c r="CH45" s="148"/>
      <c r="CI45" s="148"/>
      <c r="CJ45" s="149"/>
      <c r="CK45" s="148"/>
      <c r="CL45" s="147"/>
      <c r="CM45" s="148"/>
      <c r="CN45" s="148"/>
      <c r="CO45" s="148"/>
      <c r="CP45" s="148"/>
      <c r="CQ45" s="148"/>
      <c r="CR45" s="148"/>
      <c r="CS45" s="148"/>
      <c r="CT45" s="148"/>
      <c r="CU45" s="148"/>
      <c r="CV45" s="148"/>
      <c r="CW45" s="148"/>
      <c r="CX45" s="149"/>
      <c r="CY45" s="148"/>
    </row>
    <row r="46" spans="1:103">
      <c r="A46" s="136">
        <v>40</v>
      </c>
      <c r="B46" s="176">
        <f>'Data Entry'!B43</f>
        <v>0</v>
      </c>
      <c r="C46" s="91">
        <f>'Data Entry'!C43</f>
        <v>0</v>
      </c>
      <c r="D46" s="145"/>
      <c r="E46" s="146"/>
      <c r="F46" s="147"/>
      <c r="G46" s="147"/>
      <c r="H46" s="146"/>
      <c r="I46" s="147"/>
      <c r="J46" s="148"/>
      <c r="K46" s="148"/>
      <c r="L46" s="148"/>
      <c r="M46" s="147"/>
      <c r="N46" s="148"/>
      <c r="O46" s="147"/>
      <c r="P46" s="148"/>
      <c r="Q46" s="147"/>
      <c r="R46" s="148"/>
      <c r="S46" s="147"/>
      <c r="T46" s="148"/>
      <c r="U46" s="147"/>
      <c r="V46" s="148"/>
      <c r="W46" s="147"/>
      <c r="X46" s="148"/>
      <c r="Y46" s="148"/>
      <c r="Z46" s="148"/>
      <c r="AA46" s="148"/>
      <c r="AB46" s="148"/>
      <c r="AC46" s="148"/>
      <c r="AD46" s="148"/>
      <c r="AE46" s="148"/>
      <c r="AF46" s="149"/>
      <c r="AG46" s="148"/>
      <c r="AH46" s="147"/>
      <c r="AI46" s="148"/>
      <c r="AJ46" s="148"/>
      <c r="AK46" s="148"/>
      <c r="AL46" s="148"/>
      <c r="AM46" s="148"/>
      <c r="AN46" s="148"/>
      <c r="AO46" s="148"/>
      <c r="AP46" s="148"/>
      <c r="AQ46" s="148"/>
      <c r="AR46" s="148"/>
      <c r="AS46" s="148"/>
      <c r="AT46" s="149"/>
      <c r="AU46" s="148"/>
      <c r="AV46" s="147"/>
      <c r="AW46" s="148"/>
      <c r="AX46" s="148"/>
      <c r="AY46" s="148"/>
      <c r="AZ46" s="148"/>
      <c r="BA46" s="148"/>
      <c r="BB46" s="148"/>
      <c r="BC46" s="148"/>
      <c r="BD46" s="148"/>
      <c r="BE46" s="148"/>
      <c r="BF46" s="148"/>
      <c r="BG46" s="148"/>
      <c r="BH46" s="149"/>
      <c r="BI46" s="148"/>
      <c r="BJ46" s="147"/>
      <c r="BK46" s="148"/>
      <c r="BL46" s="148"/>
      <c r="BM46" s="148"/>
      <c r="BN46" s="148"/>
      <c r="BO46" s="148"/>
      <c r="BP46" s="148"/>
      <c r="BQ46" s="148"/>
      <c r="BR46" s="148"/>
      <c r="BS46" s="148"/>
      <c r="BT46" s="148"/>
      <c r="BU46" s="148"/>
      <c r="BV46" s="149"/>
      <c r="BW46" s="148"/>
      <c r="BX46" s="147"/>
      <c r="BY46" s="148"/>
      <c r="BZ46" s="148"/>
      <c r="CA46" s="148"/>
      <c r="CB46" s="148"/>
      <c r="CC46" s="148"/>
      <c r="CD46" s="148"/>
      <c r="CE46" s="148"/>
      <c r="CF46" s="148"/>
      <c r="CG46" s="148"/>
      <c r="CH46" s="148"/>
      <c r="CI46" s="148"/>
      <c r="CJ46" s="149"/>
      <c r="CK46" s="148"/>
      <c r="CL46" s="147"/>
      <c r="CM46" s="148"/>
      <c r="CN46" s="148"/>
      <c r="CO46" s="148"/>
      <c r="CP46" s="148"/>
      <c r="CQ46" s="148"/>
      <c r="CR46" s="148"/>
      <c r="CS46" s="148"/>
      <c r="CT46" s="148"/>
      <c r="CU46" s="148"/>
      <c r="CV46" s="148"/>
      <c r="CW46" s="148"/>
      <c r="CX46" s="149"/>
      <c r="CY46" s="148"/>
    </row>
    <row r="47" spans="1:103">
      <c r="A47" s="136">
        <v>41</v>
      </c>
      <c r="B47" s="176">
        <f>'Data Entry'!B44</f>
        <v>0</v>
      </c>
      <c r="C47" s="91">
        <f>'Data Entry'!C44</f>
        <v>0</v>
      </c>
      <c r="D47" s="145"/>
      <c r="E47" s="146"/>
      <c r="F47" s="147"/>
      <c r="G47" s="147"/>
      <c r="H47" s="146"/>
      <c r="I47" s="147"/>
      <c r="J47" s="148"/>
      <c r="K47" s="148"/>
      <c r="L47" s="148"/>
      <c r="M47" s="147"/>
      <c r="N47" s="148"/>
      <c r="O47" s="147"/>
      <c r="P47" s="148"/>
      <c r="Q47" s="147"/>
      <c r="R47" s="148"/>
      <c r="S47" s="147"/>
      <c r="T47" s="148"/>
      <c r="U47" s="147"/>
      <c r="V47" s="148"/>
      <c r="W47" s="147"/>
      <c r="X47" s="148"/>
      <c r="Y47" s="148"/>
      <c r="Z47" s="148"/>
      <c r="AA47" s="148"/>
      <c r="AB47" s="148"/>
      <c r="AC47" s="148"/>
      <c r="AD47" s="148"/>
      <c r="AE47" s="148"/>
      <c r="AF47" s="149"/>
      <c r="AG47" s="148"/>
      <c r="AH47" s="147"/>
      <c r="AI47" s="148"/>
      <c r="AJ47" s="148"/>
      <c r="AK47" s="148"/>
      <c r="AL47" s="148"/>
      <c r="AM47" s="148"/>
      <c r="AN47" s="148"/>
      <c r="AO47" s="148"/>
      <c r="AP47" s="148"/>
      <c r="AQ47" s="148"/>
      <c r="AR47" s="148"/>
      <c r="AS47" s="148"/>
      <c r="AT47" s="149"/>
      <c r="AU47" s="148"/>
      <c r="AV47" s="147"/>
      <c r="AW47" s="148"/>
      <c r="AX47" s="148"/>
      <c r="AY47" s="148"/>
      <c r="AZ47" s="148"/>
      <c r="BA47" s="148"/>
      <c r="BB47" s="148"/>
      <c r="BC47" s="148"/>
      <c r="BD47" s="148"/>
      <c r="BE47" s="148"/>
      <c r="BF47" s="148"/>
      <c r="BG47" s="148"/>
      <c r="BH47" s="149"/>
      <c r="BI47" s="148"/>
      <c r="BJ47" s="147"/>
      <c r="BK47" s="148"/>
      <c r="BL47" s="148"/>
      <c r="BM47" s="148"/>
      <c r="BN47" s="148"/>
      <c r="BO47" s="148"/>
      <c r="BP47" s="148"/>
      <c r="BQ47" s="148"/>
      <c r="BR47" s="148"/>
      <c r="BS47" s="148"/>
      <c r="BT47" s="148"/>
      <c r="BU47" s="148"/>
      <c r="BV47" s="149"/>
      <c r="BW47" s="148"/>
      <c r="BX47" s="147"/>
      <c r="BY47" s="148"/>
      <c r="BZ47" s="148"/>
      <c r="CA47" s="148"/>
      <c r="CB47" s="148"/>
      <c r="CC47" s="148"/>
      <c r="CD47" s="148"/>
      <c r="CE47" s="148"/>
      <c r="CF47" s="148"/>
      <c r="CG47" s="148"/>
      <c r="CH47" s="148"/>
      <c r="CI47" s="148"/>
      <c r="CJ47" s="149"/>
      <c r="CK47" s="148"/>
      <c r="CL47" s="147"/>
      <c r="CM47" s="148"/>
      <c r="CN47" s="148"/>
      <c r="CO47" s="148"/>
      <c r="CP47" s="148"/>
      <c r="CQ47" s="148"/>
      <c r="CR47" s="148"/>
      <c r="CS47" s="148"/>
      <c r="CT47" s="148"/>
      <c r="CU47" s="148"/>
      <c r="CV47" s="148"/>
      <c r="CW47" s="148"/>
      <c r="CX47" s="149"/>
      <c r="CY47" s="148"/>
    </row>
    <row r="48" spans="1:103" ht="13.5" thickBot="1">
      <c r="A48" s="138">
        <v>42</v>
      </c>
      <c r="B48" s="176">
        <f>'Data Entry'!B45</f>
        <v>0</v>
      </c>
      <c r="C48" s="91">
        <f>'Data Entry'!C45</f>
        <v>0</v>
      </c>
      <c r="D48" s="145"/>
      <c r="E48" s="146"/>
      <c r="F48" s="147"/>
      <c r="G48" s="147"/>
      <c r="H48" s="146"/>
      <c r="I48" s="147"/>
      <c r="J48" s="148"/>
      <c r="K48" s="148"/>
      <c r="L48" s="148"/>
      <c r="M48" s="147"/>
      <c r="N48" s="148"/>
      <c r="O48" s="147"/>
      <c r="P48" s="148"/>
      <c r="Q48" s="147"/>
      <c r="R48" s="148"/>
      <c r="S48" s="147"/>
      <c r="T48" s="148"/>
      <c r="U48" s="147"/>
      <c r="V48" s="148"/>
      <c r="W48" s="147"/>
      <c r="X48" s="148"/>
      <c r="Y48" s="148"/>
      <c r="Z48" s="148"/>
      <c r="AA48" s="148"/>
      <c r="AB48" s="148"/>
      <c r="AC48" s="148"/>
      <c r="AD48" s="148"/>
      <c r="AE48" s="148"/>
      <c r="AF48" s="149"/>
      <c r="AG48" s="148"/>
      <c r="AH48" s="147"/>
      <c r="AI48" s="148"/>
      <c r="AJ48" s="148"/>
      <c r="AK48" s="148"/>
      <c r="AL48" s="148"/>
      <c r="AM48" s="148"/>
      <c r="AN48" s="148"/>
      <c r="AO48" s="148"/>
      <c r="AP48" s="148"/>
      <c r="AQ48" s="148"/>
      <c r="AR48" s="148"/>
      <c r="AS48" s="148"/>
      <c r="AT48" s="149"/>
      <c r="AU48" s="148"/>
      <c r="AV48" s="147"/>
      <c r="AW48" s="148"/>
      <c r="AX48" s="148"/>
      <c r="AY48" s="148"/>
      <c r="AZ48" s="148"/>
      <c r="BA48" s="148"/>
      <c r="BB48" s="148"/>
      <c r="BC48" s="148"/>
      <c r="BD48" s="148"/>
      <c r="BE48" s="148"/>
      <c r="BF48" s="148"/>
      <c r="BG48" s="148"/>
      <c r="BH48" s="149"/>
      <c r="BI48" s="148"/>
      <c r="BJ48" s="147"/>
      <c r="BK48" s="148"/>
      <c r="BL48" s="148"/>
      <c r="BM48" s="148"/>
      <c r="BN48" s="148"/>
      <c r="BO48" s="148"/>
      <c r="BP48" s="148"/>
      <c r="BQ48" s="148"/>
      <c r="BR48" s="148"/>
      <c r="BS48" s="148"/>
      <c r="BT48" s="148"/>
      <c r="BU48" s="148"/>
      <c r="BV48" s="149"/>
      <c r="BW48" s="148"/>
      <c r="BX48" s="147"/>
      <c r="BY48" s="148"/>
      <c r="BZ48" s="148"/>
      <c r="CA48" s="148"/>
      <c r="CB48" s="148"/>
      <c r="CC48" s="148"/>
      <c r="CD48" s="148"/>
      <c r="CE48" s="148"/>
      <c r="CF48" s="148"/>
      <c r="CG48" s="148"/>
      <c r="CH48" s="148"/>
      <c r="CI48" s="148"/>
      <c r="CJ48" s="149"/>
      <c r="CK48" s="148"/>
      <c r="CL48" s="147"/>
      <c r="CM48" s="148"/>
      <c r="CN48" s="148"/>
      <c r="CO48" s="148"/>
      <c r="CP48" s="148"/>
      <c r="CQ48" s="148"/>
      <c r="CR48" s="148"/>
      <c r="CS48" s="148"/>
      <c r="CT48" s="148"/>
      <c r="CU48" s="148"/>
      <c r="CV48" s="148"/>
      <c r="CW48" s="148"/>
      <c r="CX48" s="149"/>
      <c r="CY48" s="148"/>
    </row>
    <row r="49" spans="4:100" ht="13.5" thickTop="1">
      <c r="D49" s="106"/>
      <c r="E49" s="107"/>
      <c r="F49" s="108"/>
      <c r="G49" s="108"/>
      <c r="H49" s="107"/>
      <c r="I49" s="108"/>
      <c r="X49" s="109"/>
      <c r="Y49" s="109"/>
      <c r="Z49" s="109"/>
      <c r="AA49" s="109"/>
      <c r="AB49" s="109"/>
      <c r="AC49" s="109"/>
      <c r="AD49" s="109"/>
      <c r="AI49" s="109"/>
      <c r="AJ49" s="109"/>
      <c r="AK49" s="109"/>
      <c r="AL49" s="109"/>
      <c r="AM49" s="109"/>
      <c r="AN49" s="109"/>
      <c r="AO49" s="109"/>
      <c r="AP49" s="109"/>
      <c r="AQ49" s="109"/>
      <c r="AR49" s="109"/>
      <c r="AW49" s="109"/>
      <c r="AX49" s="109"/>
      <c r="AY49" s="109"/>
      <c r="AZ49" s="109"/>
      <c r="BA49" s="109"/>
      <c r="BB49" s="109"/>
      <c r="BC49" s="109"/>
      <c r="BD49" s="109"/>
      <c r="BE49" s="109"/>
      <c r="BF49" s="109"/>
      <c r="BK49" s="109"/>
      <c r="BL49" s="109"/>
      <c r="BM49" s="109"/>
      <c r="BN49" s="109"/>
      <c r="BO49" s="109"/>
      <c r="BP49" s="109"/>
      <c r="BQ49" s="109"/>
      <c r="BR49" s="109"/>
      <c r="BS49" s="109"/>
      <c r="BT49" s="109"/>
      <c r="BY49" s="109"/>
      <c r="BZ49" s="109"/>
      <c r="CA49" s="109"/>
      <c r="CB49" s="109"/>
      <c r="CC49" s="109"/>
      <c r="CD49" s="109"/>
      <c r="CE49" s="109"/>
      <c r="CF49" s="109"/>
      <c r="CG49" s="109"/>
      <c r="CH49" s="109"/>
      <c r="CM49" s="109"/>
      <c r="CN49" s="109"/>
      <c r="CO49" s="109"/>
      <c r="CP49" s="109"/>
      <c r="CQ49" s="109"/>
      <c r="CR49" s="109"/>
      <c r="CS49" s="109"/>
      <c r="CT49" s="109"/>
      <c r="CU49" s="109"/>
      <c r="CV49" s="109"/>
    </row>
    <row r="50" spans="4:100">
      <c r="D50" s="106"/>
      <c r="E50" s="107"/>
      <c r="F50" s="108"/>
      <c r="G50" s="108"/>
      <c r="H50" s="107"/>
      <c r="I50" s="108"/>
      <c r="X50" s="109"/>
      <c r="Y50" s="109"/>
      <c r="Z50" s="109"/>
      <c r="AA50" s="109"/>
      <c r="AB50" s="109"/>
      <c r="AC50" s="109"/>
      <c r="AD50" s="109"/>
      <c r="AI50" s="109"/>
      <c r="AJ50" s="109"/>
      <c r="AK50" s="109"/>
      <c r="AL50" s="109"/>
      <c r="AM50" s="109"/>
      <c r="AN50" s="109"/>
      <c r="AO50" s="109"/>
      <c r="AP50" s="109"/>
      <c r="AQ50" s="109"/>
      <c r="AR50" s="109"/>
      <c r="AW50" s="109"/>
      <c r="AX50" s="109"/>
      <c r="AY50" s="109"/>
      <c r="AZ50" s="109"/>
      <c r="BA50" s="109"/>
      <c r="BB50" s="109"/>
      <c r="BC50" s="109"/>
      <c r="BD50" s="109"/>
      <c r="BE50" s="109"/>
      <c r="BF50" s="109"/>
      <c r="BK50" s="109"/>
      <c r="BL50" s="109"/>
      <c r="BM50" s="109"/>
      <c r="BN50" s="109"/>
      <c r="BO50" s="109"/>
      <c r="BP50" s="109"/>
      <c r="BQ50" s="109"/>
      <c r="BR50" s="109"/>
      <c r="BS50" s="109"/>
      <c r="BT50" s="109"/>
      <c r="BY50" s="109"/>
      <c r="BZ50" s="109"/>
      <c r="CA50" s="109"/>
      <c r="CB50" s="109"/>
      <c r="CC50" s="109"/>
      <c r="CD50" s="109"/>
      <c r="CE50" s="109"/>
      <c r="CF50" s="109"/>
      <c r="CG50" s="109"/>
      <c r="CH50" s="109"/>
      <c r="CM50" s="109"/>
      <c r="CN50" s="109"/>
      <c r="CO50" s="109"/>
      <c r="CP50" s="109"/>
      <c r="CQ50" s="109"/>
      <c r="CR50" s="109"/>
      <c r="CS50" s="109"/>
      <c r="CT50" s="109"/>
      <c r="CU50" s="109"/>
      <c r="CV50" s="109"/>
    </row>
    <row r="51" spans="4:100">
      <c r="D51" s="106"/>
      <c r="E51" s="107"/>
      <c r="F51" s="108"/>
      <c r="G51" s="108"/>
      <c r="H51" s="107"/>
      <c r="I51" s="108"/>
      <c r="X51" s="109"/>
      <c r="Y51" s="109"/>
      <c r="Z51" s="109"/>
      <c r="AA51" s="109"/>
      <c r="AB51" s="109"/>
      <c r="AC51" s="109"/>
      <c r="AD51" s="109"/>
      <c r="AI51" s="109"/>
      <c r="AJ51" s="109"/>
      <c r="AK51" s="109"/>
      <c r="AL51" s="109"/>
      <c r="AM51" s="109"/>
      <c r="AN51" s="109"/>
      <c r="AO51" s="109"/>
      <c r="AP51" s="109"/>
      <c r="AQ51" s="109"/>
      <c r="AR51" s="109"/>
      <c r="AW51" s="109"/>
      <c r="AX51" s="109"/>
      <c r="AY51" s="109"/>
      <c r="AZ51" s="109"/>
      <c r="BA51" s="109"/>
      <c r="BB51" s="109"/>
      <c r="BC51" s="109"/>
      <c r="BD51" s="109"/>
      <c r="BE51" s="109"/>
      <c r="BF51" s="109"/>
      <c r="BK51" s="109"/>
      <c r="BL51" s="109"/>
      <c r="BM51" s="109"/>
      <c r="BN51" s="109"/>
      <c r="BO51" s="109"/>
      <c r="BP51" s="109"/>
      <c r="BQ51" s="109"/>
      <c r="BR51" s="109"/>
      <c r="BS51" s="109"/>
      <c r="BT51" s="109"/>
      <c r="BY51" s="109"/>
      <c r="BZ51" s="109"/>
      <c r="CA51" s="109"/>
      <c r="CB51" s="109"/>
      <c r="CC51" s="109"/>
      <c r="CD51" s="109"/>
      <c r="CE51" s="109"/>
      <c r="CF51" s="109"/>
      <c r="CG51" s="109"/>
      <c r="CH51" s="109"/>
      <c r="CM51" s="109"/>
      <c r="CN51" s="109"/>
      <c r="CO51" s="109"/>
      <c r="CP51" s="109"/>
      <c r="CQ51" s="109"/>
      <c r="CR51" s="109"/>
      <c r="CS51" s="109"/>
      <c r="CT51" s="109"/>
      <c r="CU51" s="109"/>
      <c r="CV51" s="109"/>
    </row>
    <row r="52" spans="4:100">
      <c r="D52" s="106"/>
      <c r="E52" s="107"/>
      <c r="F52" s="108"/>
      <c r="G52" s="108"/>
      <c r="H52" s="107"/>
      <c r="I52" s="108"/>
      <c r="X52" s="109"/>
      <c r="Y52" s="109"/>
      <c r="Z52" s="109"/>
      <c r="AA52" s="109"/>
      <c r="AB52" s="109"/>
      <c r="AC52" s="109"/>
      <c r="AD52" s="109"/>
      <c r="AI52" s="109"/>
      <c r="AJ52" s="109"/>
      <c r="AK52" s="109"/>
      <c r="AL52" s="109"/>
      <c r="AM52" s="109"/>
      <c r="AN52" s="109"/>
      <c r="AO52" s="109"/>
      <c r="AP52" s="109"/>
      <c r="AQ52" s="109"/>
      <c r="AR52" s="109"/>
      <c r="AW52" s="109"/>
      <c r="AX52" s="109"/>
      <c r="AY52" s="109"/>
      <c r="AZ52" s="109"/>
      <c r="BA52" s="109"/>
      <c r="BB52" s="109"/>
      <c r="BC52" s="109"/>
      <c r="BD52" s="109"/>
      <c r="BE52" s="109"/>
      <c r="BF52" s="109"/>
      <c r="BK52" s="109"/>
      <c r="BL52" s="109"/>
      <c r="BM52" s="109"/>
      <c r="BN52" s="109"/>
      <c r="BO52" s="109"/>
      <c r="BP52" s="109"/>
      <c r="BQ52" s="109"/>
      <c r="BR52" s="109"/>
      <c r="BS52" s="109"/>
      <c r="BT52" s="109"/>
      <c r="BY52" s="109"/>
      <c r="BZ52" s="109"/>
      <c r="CA52" s="109"/>
      <c r="CB52" s="109"/>
      <c r="CC52" s="109"/>
      <c r="CD52" s="109"/>
      <c r="CE52" s="109"/>
      <c r="CF52" s="109"/>
      <c r="CG52" s="109"/>
      <c r="CH52" s="109"/>
      <c r="CM52" s="109"/>
      <c r="CN52" s="109"/>
      <c r="CO52" s="109"/>
      <c r="CP52" s="109"/>
      <c r="CQ52" s="109"/>
      <c r="CR52" s="109"/>
      <c r="CS52" s="109"/>
      <c r="CT52" s="109"/>
      <c r="CU52" s="109"/>
      <c r="CV52" s="109"/>
    </row>
    <row r="53" spans="4:100">
      <c r="D53" s="106"/>
      <c r="E53" s="107"/>
      <c r="F53" s="108"/>
      <c r="G53" s="108"/>
      <c r="H53" s="107"/>
      <c r="I53" s="108"/>
      <c r="X53" s="109"/>
      <c r="Y53" s="109"/>
      <c r="Z53" s="109"/>
      <c r="AA53" s="109"/>
      <c r="AB53" s="109"/>
      <c r="AC53" s="109"/>
      <c r="AD53" s="109"/>
      <c r="AI53" s="109"/>
      <c r="AJ53" s="109"/>
      <c r="AK53" s="109"/>
      <c r="AL53" s="109"/>
      <c r="AM53" s="109"/>
      <c r="AN53" s="109"/>
      <c r="AO53" s="109"/>
      <c r="AP53" s="109"/>
      <c r="AQ53" s="109"/>
      <c r="AR53" s="109"/>
      <c r="AW53" s="109"/>
      <c r="AX53" s="109"/>
      <c r="AY53" s="109"/>
      <c r="AZ53" s="109"/>
      <c r="BA53" s="109"/>
      <c r="BB53" s="109"/>
      <c r="BC53" s="109"/>
      <c r="BD53" s="109"/>
      <c r="BE53" s="109"/>
      <c r="BF53" s="109"/>
      <c r="BK53" s="109"/>
      <c r="BL53" s="109"/>
      <c r="BM53" s="109"/>
      <c r="BN53" s="109"/>
      <c r="BO53" s="109"/>
      <c r="BP53" s="109"/>
      <c r="BQ53" s="109"/>
      <c r="BR53" s="109"/>
      <c r="BS53" s="109"/>
      <c r="BT53" s="109"/>
      <c r="BY53" s="109"/>
      <c r="BZ53" s="109"/>
      <c r="CA53" s="109"/>
      <c r="CB53" s="109"/>
      <c r="CC53" s="109"/>
      <c r="CD53" s="109"/>
      <c r="CE53" s="109"/>
      <c r="CF53" s="109"/>
      <c r="CG53" s="109"/>
      <c r="CH53" s="109"/>
      <c r="CM53" s="109"/>
      <c r="CN53" s="109"/>
      <c r="CO53" s="109"/>
      <c r="CP53" s="109"/>
      <c r="CQ53" s="109"/>
      <c r="CR53" s="109"/>
      <c r="CS53" s="109"/>
      <c r="CT53" s="109"/>
      <c r="CU53" s="109"/>
      <c r="CV53" s="109"/>
    </row>
    <row r="54" spans="4:100">
      <c r="D54" s="106"/>
      <c r="E54" s="107"/>
      <c r="F54" s="108"/>
      <c r="G54" s="108"/>
      <c r="H54" s="107"/>
      <c r="I54" s="108"/>
      <c r="X54" s="109"/>
      <c r="Y54" s="109"/>
      <c r="Z54" s="109"/>
      <c r="AA54" s="109"/>
      <c r="AB54" s="109"/>
      <c r="AC54" s="109"/>
      <c r="AD54" s="109"/>
      <c r="AI54" s="109"/>
      <c r="AJ54" s="109"/>
      <c r="AK54" s="109"/>
      <c r="AL54" s="109"/>
      <c r="AM54" s="109"/>
      <c r="AN54" s="109"/>
      <c r="AO54" s="109"/>
      <c r="AP54" s="109"/>
      <c r="AQ54" s="109"/>
      <c r="AR54" s="109"/>
      <c r="AW54" s="109"/>
      <c r="AX54" s="109"/>
      <c r="AY54" s="109"/>
      <c r="AZ54" s="109"/>
      <c r="BA54" s="109"/>
      <c r="BB54" s="109"/>
      <c r="BC54" s="109"/>
      <c r="BD54" s="109"/>
      <c r="BE54" s="109"/>
      <c r="BF54" s="109"/>
      <c r="BK54" s="109"/>
      <c r="BL54" s="109"/>
      <c r="BM54" s="109"/>
      <c r="BN54" s="109"/>
      <c r="BO54" s="109"/>
      <c r="BP54" s="109"/>
      <c r="BQ54" s="109"/>
      <c r="BR54" s="109"/>
      <c r="BS54" s="109"/>
      <c r="BT54" s="109"/>
      <c r="BY54" s="109"/>
      <c r="BZ54" s="109"/>
      <c r="CA54" s="109"/>
      <c r="CB54" s="109"/>
      <c r="CC54" s="109"/>
      <c r="CD54" s="109"/>
      <c r="CE54" s="109"/>
      <c r="CF54" s="109"/>
      <c r="CG54" s="109"/>
      <c r="CH54" s="109"/>
      <c r="CM54" s="109"/>
      <c r="CN54" s="109"/>
      <c r="CO54" s="109"/>
      <c r="CP54" s="109"/>
      <c r="CQ54" s="109"/>
      <c r="CR54" s="109"/>
      <c r="CS54" s="109"/>
      <c r="CT54" s="109"/>
      <c r="CU54" s="109"/>
      <c r="CV54" s="109"/>
    </row>
    <row r="55" spans="4:100">
      <c r="D55" s="106"/>
      <c r="E55" s="107"/>
      <c r="F55" s="108"/>
      <c r="G55" s="108"/>
      <c r="H55" s="107"/>
      <c r="I55" s="108"/>
      <c r="X55" s="109"/>
      <c r="Y55" s="109"/>
      <c r="Z55" s="109"/>
      <c r="AA55" s="109"/>
      <c r="AB55" s="109"/>
      <c r="AC55" s="109"/>
      <c r="AD55" s="109"/>
      <c r="AI55" s="109"/>
      <c r="AJ55" s="109"/>
      <c r="AK55" s="109"/>
      <c r="AL55" s="109"/>
      <c r="AM55" s="109"/>
      <c r="AN55" s="109"/>
      <c r="AO55" s="109"/>
      <c r="AP55" s="109"/>
      <c r="AQ55" s="109"/>
      <c r="AR55" s="109"/>
      <c r="AW55" s="109"/>
      <c r="AX55" s="109"/>
      <c r="AY55" s="109"/>
      <c r="AZ55" s="109"/>
      <c r="BA55" s="109"/>
      <c r="BB55" s="109"/>
      <c r="BC55" s="109"/>
      <c r="BD55" s="109"/>
      <c r="BE55" s="109"/>
      <c r="BF55" s="109"/>
      <c r="BK55" s="109"/>
      <c r="BL55" s="109"/>
      <c r="BM55" s="109"/>
      <c r="BN55" s="109"/>
      <c r="BO55" s="109"/>
      <c r="BP55" s="109"/>
      <c r="BQ55" s="109"/>
      <c r="BR55" s="109"/>
      <c r="BS55" s="109"/>
      <c r="BT55" s="109"/>
      <c r="BY55" s="109"/>
      <c r="BZ55" s="109"/>
      <c r="CA55" s="109"/>
      <c r="CB55" s="109"/>
      <c r="CC55" s="109"/>
      <c r="CD55" s="109"/>
      <c r="CE55" s="109"/>
      <c r="CF55" s="109"/>
      <c r="CG55" s="109"/>
      <c r="CH55" s="109"/>
      <c r="CM55" s="109"/>
      <c r="CN55" s="109"/>
      <c r="CO55" s="109"/>
      <c r="CP55" s="109"/>
      <c r="CQ55" s="109"/>
      <c r="CR55" s="109"/>
      <c r="CS55" s="109"/>
      <c r="CT55" s="109"/>
      <c r="CU55" s="109"/>
      <c r="CV55" s="109"/>
    </row>
    <row r="56" spans="4:100">
      <c r="D56" s="106"/>
      <c r="E56" s="107"/>
      <c r="F56" s="108"/>
      <c r="G56" s="108"/>
      <c r="H56" s="107"/>
      <c r="I56" s="108"/>
      <c r="X56" s="109"/>
      <c r="Y56" s="109"/>
      <c r="Z56" s="109"/>
      <c r="AA56" s="109"/>
      <c r="AB56" s="109"/>
      <c r="AC56" s="109"/>
      <c r="AD56" s="109"/>
      <c r="AI56" s="109"/>
      <c r="AJ56" s="109"/>
      <c r="AK56" s="109"/>
      <c r="AL56" s="109"/>
      <c r="AM56" s="109"/>
      <c r="AN56" s="109"/>
      <c r="AO56" s="109"/>
      <c r="AP56" s="109"/>
      <c r="AQ56" s="109"/>
      <c r="AR56" s="109"/>
      <c r="AW56" s="109"/>
      <c r="AX56" s="109"/>
      <c r="AY56" s="109"/>
      <c r="AZ56" s="109"/>
      <c r="BA56" s="109"/>
      <c r="BB56" s="109"/>
      <c r="BC56" s="109"/>
      <c r="BD56" s="109"/>
      <c r="BE56" s="109"/>
      <c r="BF56" s="109"/>
      <c r="BK56" s="109"/>
      <c r="BL56" s="109"/>
      <c r="BM56" s="109"/>
      <c r="BN56" s="109"/>
      <c r="BO56" s="109"/>
      <c r="BP56" s="109"/>
      <c r="BQ56" s="109"/>
      <c r="BR56" s="109"/>
      <c r="BS56" s="109"/>
      <c r="BT56" s="109"/>
      <c r="BY56" s="109"/>
      <c r="BZ56" s="109"/>
      <c r="CA56" s="109"/>
      <c r="CB56" s="109"/>
      <c r="CC56" s="109"/>
      <c r="CD56" s="109"/>
      <c r="CE56" s="109"/>
      <c r="CF56" s="109"/>
      <c r="CG56" s="109"/>
      <c r="CH56" s="109"/>
      <c r="CM56" s="109"/>
      <c r="CN56" s="109"/>
      <c r="CO56" s="109"/>
      <c r="CP56" s="109"/>
      <c r="CQ56" s="109"/>
      <c r="CR56" s="109"/>
      <c r="CS56" s="109"/>
      <c r="CT56" s="109"/>
      <c r="CU56" s="109"/>
      <c r="CV56" s="109"/>
    </row>
    <row r="57" spans="4:100">
      <c r="D57" s="106"/>
      <c r="E57" s="107"/>
      <c r="F57" s="108"/>
      <c r="G57" s="108"/>
      <c r="H57" s="107"/>
      <c r="I57" s="108"/>
      <c r="X57" s="109"/>
      <c r="Y57" s="109"/>
      <c r="Z57" s="109"/>
      <c r="AA57" s="109"/>
      <c r="AB57" s="109"/>
      <c r="AC57" s="109"/>
      <c r="AD57" s="109"/>
      <c r="AI57" s="109"/>
      <c r="AJ57" s="109"/>
      <c r="AK57" s="109"/>
      <c r="AL57" s="109"/>
      <c r="AM57" s="109"/>
      <c r="AN57" s="109"/>
      <c r="AO57" s="109"/>
      <c r="AP57" s="109"/>
      <c r="AQ57" s="109"/>
      <c r="AR57" s="109"/>
      <c r="AW57" s="109"/>
      <c r="AX57" s="109"/>
      <c r="AY57" s="109"/>
      <c r="AZ57" s="109"/>
      <c r="BA57" s="109"/>
      <c r="BB57" s="109"/>
      <c r="BC57" s="109"/>
      <c r="BD57" s="109"/>
      <c r="BE57" s="109"/>
      <c r="BF57" s="109"/>
      <c r="BK57" s="109"/>
      <c r="BL57" s="109"/>
      <c r="BM57" s="109"/>
      <c r="BN57" s="109"/>
      <c r="BO57" s="109"/>
      <c r="BP57" s="109"/>
      <c r="BQ57" s="109"/>
      <c r="BR57" s="109"/>
      <c r="BS57" s="109"/>
      <c r="BT57" s="109"/>
      <c r="BY57" s="109"/>
      <c r="BZ57" s="109"/>
      <c r="CA57" s="109"/>
      <c r="CB57" s="109"/>
      <c r="CC57" s="109"/>
      <c r="CD57" s="109"/>
      <c r="CE57" s="109"/>
      <c r="CF57" s="109"/>
      <c r="CG57" s="109"/>
      <c r="CH57" s="109"/>
      <c r="CM57" s="109"/>
      <c r="CN57" s="109"/>
      <c r="CO57" s="109"/>
      <c r="CP57" s="109"/>
      <c r="CQ57" s="109"/>
      <c r="CR57" s="109"/>
      <c r="CS57" s="109"/>
      <c r="CT57" s="109"/>
      <c r="CU57" s="109"/>
      <c r="CV57" s="109"/>
    </row>
    <row r="58" spans="4:100">
      <c r="D58" s="106"/>
      <c r="E58" s="107"/>
      <c r="F58" s="108"/>
      <c r="G58" s="108"/>
      <c r="H58" s="107"/>
      <c r="I58" s="108"/>
      <c r="X58" s="109"/>
      <c r="Y58" s="109"/>
      <c r="Z58" s="109"/>
      <c r="AA58" s="109"/>
      <c r="AB58" s="109"/>
      <c r="AC58" s="109"/>
      <c r="AD58" s="109"/>
      <c r="AI58" s="109"/>
      <c r="AJ58" s="109"/>
      <c r="AK58" s="109"/>
      <c r="AL58" s="109"/>
      <c r="AM58" s="109"/>
      <c r="AN58" s="109"/>
      <c r="AO58" s="109"/>
      <c r="AP58" s="109"/>
      <c r="AQ58" s="109"/>
      <c r="AR58" s="109"/>
      <c r="AW58" s="109"/>
      <c r="AX58" s="109"/>
      <c r="AY58" s="109"/>
      <c r="AZ58" s="109"/>
      <c r="BA58" s="109"/>
      <c r="BB58" s="109"/>
      <c r="BC58" s="109"/>
      <c r="BD58" s="109"/>
      <c r="BE58" s="109"/>
      <c r="BF58" s="109"/>
      <c r="BK58" s="109"/>
      <c r="BL58" s="109"/>
      <c r="BM58" s="109"/>
      <c r="BN58" s="109"/>
      <c r="BO58" s="109"/>
      <c r="BP58" s="109"/>
      <c r="BQ58" s="109"/>
      <c r="BR58" s="109"/>
      <c r="BS58" s="109"/>
      <c r="BT58" s="109"/>
      <c r="BY58" s="109"/>
      <c r="BZ58" s="109"/>
      <c r="CA58" s="109"/>
      <c r="CB58" s="109"/>
      <c r="CC58" s="109"/>
      <c r="CD58" s="109"/>
      <c r="CE58" s="109"/>
      <c r="CF58" s="109"/>
      <c r="CG58" s="109"/>
      <c r="CH58" s="109"/>
      <c r="CM58" s="109"/>
      <c r="CN58" s="109"/>
      <c r="CO58" s="109"/>
      <c r="CP58" s="109"/>
      <c r="CQ58" s="109"/>
      <c r="CR58" s="109"/>
      <c r="CS58" s="109"/>
      <c r="CT58" s="109"/>
      <c r="CU58" s="109"/>
      <c r="CV58" s="109"/>
    </row>
    <row r="59" spans="4:100">
      <c r="D59" s="106"/>
      <c r="E59" s="107"/>
      <c r="F59" s="108"/>
      <c r="G59" s="108"/>
      <c r="H59" s="107"/>
      <c r="I59" s="108"/>
      <c r="X59" s="109"/>
      <c r="Y59" s="109"/>
      <c r="Z59" s="109"/>
      <c r="AA59" s="109"/>
      <c r="AB59" s="109"/>
      <c r="AC59" s="109"/>
      <c r="AD59" s="109"/>
      <c r="AI59" s="109"/>
      <c r="AJ59" s="109"/>
      <c r="AK59" s="109"/>
      <c r="AL59" s="109"/>
      <c r="AM59" s="109"/>
      <c r="AN59" s="109"/>
      <c r="AO59" s="109"/>
      <c r="AP59" s="109"/>
      <c r="AQ59" s="109"/>
      <c r="AR59" s="109"/>
      <c r="AW59" s="109"/>
      <c r="AX59" s="109"/>
      <c r="AY59" s="109"/>
      <c r="AZ59" s="109"/>
      <c r="BA59" s="109"/>
      <c r="BB59" s="109"/>
      <c r="BC59" s="109"/>
      <c r="BD59" s="109"/>
      <c r="BE59" s="109"/>
      <c r="BF59" s="109"/>
      <c r="BK59" s="109"/>
      <c r="BL59" s="109"/>
      <c r="BM59" s="109"/>
      <c r="BN59" s="109"/>
      <c r="BO59" s="109"/>
      <c r="BP59" s="109"/>
      <c r="BQ59" s="109"/>
      <c r="BR59" s="109"/>
      <c r="BS59" s="109"/>
      <c r="BT59" s="109"/>
      <c r="BY59" s="109"/>
      <c r="BZ59" s="109"/>
      <c r="CA59" s="109"/>
      <c r="CB59" s="109"/>
      <c r="CC59" s="109"/>
      <c r="CD59" s="109"/>
      <c r="CE59" s="109"/>
      <c r="CF59" s="109"/>
      <c r="CG59" s="109"/>
      <c r="CH59" s="109"/>
      <c r="CM59" s="109"/>
      <c r="CN59" s="109"/>
      <c r="CO59" s="109"/>
      <c r="CP59" s="109"/>
      <c r="CQ59" s="109"/>
      <c r="CR59" s="109"/>
      <c r="CS59" s="109"/>
      <c r="CT59" s="109"/>
      <c r="CU59" s="109"/>
      <c r="CV59" s="109"/>
    </row>
    <row r="60" spans="4:100">
      <c r="D60" s="106"/>
      <c r="E60" s="107"/>
      <c r="F60" s="108"/>
      <c r="G60" s="108"/>
      <c r="H60" s="107"/>
      <c r="I60" s="108"/>
      <c r="X60" s="109"/>
      <c r="Y60" s="109"/>
      <c r="Z60" s="109"/>
      <c r="AA60" s="109"/>
      <c r="AB60" s="109"/>
      <c r="AC60" s="109"/>
      <c r="AD60" s="109"/>
      <c r="AI60" s="109"/>
      <c r="AJ60" s="109"/>
      <c r="AK60" s="109"/>
      <c r="AL60" s="109"/>
      <c r="AM60" s="109"/>
      <c r="AN60" s="109"/>
      <c r="AO60" s="109"/>
      <c r="AP60" s="109"/>
      <c r="AQ60" s="109"/>
      <c r="AR60" s="109"/>
      <c r="AW60" s="109"/>
      <c r="AX60" s="109"/>
      <c r="AY60" s="109"/>
      <c r="AZ60" s="109"/>
      <c r="BA60" s="109"/>
      <c r="BB60" s="109"/>
      <c r="BC60" s="109"/>
      <c r="BD60" s="109"/>
      <c r="BE60" s="109"/>
      <c r="BF60" s="109"/>
      <c r="BK60" s="109"/>
      <c r="BL60" s="109"/>
      <c r="BM60" s="109"/>
      <c r="BN60" s="109"/>
      <c r="BO60" s="109"/>
      <c r="BP60" s="109"/>
      <c r="BQ60" s="109"/>
      <c r="BR60" s="109"/>
      <c r="BS60" s="109"/>
      <c r="BT60" s="109"/>
      <c r="BY60" s="109"/>
      <c r="BZ60" s="109"/>
      <c r="CA60" s="109"/>
      <c r="CB60" s="109"/>
      <c r="CC60" s="109"/>
      <c r="CD60" s="109"/>
      <c r="CE60" s="109"/>
      <c r="CF60" s="109"/>
      <c r="CG60" s="109"/>
      <c r="CH60" s="109"/>
      <c r="CM60" s="109"/>
      <c r="CN60" s="109"/>
      <c r="CO60" s="109"/>
      <c r="CP60" s="109"/>
      <c r="CQ60" s="109"/>
      <c r="CR60" s="109"/>
      <c r="CS60" s="109"/>
      <c r="CT60" s="109"/>
      <c r="CU60" s="109"/>
      <c r="CV60" s="109"/>
    </row>
    <row r="61" spans="4:100">
      <c r="D61" s="106"/>
      <c r="E61" s="107"/>
      <c r="F61" s="108"/>
      <c r="G61" s="108"/>
      <c r="H61" s="107"/>
      <c r="I61" s="108"/>
      <c r="X61" s="109"/>
      <c r="Y61" s="109"/>
      <c r="Z61" s="109"/>
      <c r="AA61" s="109"/>
      <c r="AB61" s="109"/>
      <c r="AC61" s="109"/>
      <c r="AD61" s="109"/>
      <c r="AI61" s="109"/>
      <c r="AJ61" s="109"/>
      <c r="AK61" s="109"/>
      <c r="AL61" s="109"/>
      <c r="AM61" s="109"/>
      <c r="AN61" s="109"/>
      <c r="AO61" s="109"/>
      <c r="AP61" s="109"/>
      <c r="AQ61" s="109"/>
      <c r="AR61" s="109"/>
      <c r="AW61" s="109"/>
      <c r="AX61" s="109"/>
      <c r="AY61" s="109"/>
      <c r="AZ61" s="109"/>
      <c r="BA61" s="109"/>
      <c r="BB61" s="109"/>
      <c r="BC61" s="109"/>
      <c r="BD61" s="109"/>
      <c r="BE61" s="109"/>
      <c r="BF61" s="109"/>
      <c r="BK61" s="109"/>
      <c r="BL61" s="109"/>
      <c r="BM61" s="109"/>
      <c r="BN61" s="109"/>
      <c r="BO61" s="109"/>
      <c r="BP61" s="109"/>
      <c r="BQ61" s="109"/>
      <c r="BR61" s="109"/>
      <c r="BS61" s="109"/>
      <c r="BT61" s="109"/>
      <c r="BY61" s="109"/>
      <c r="BZ61" s="109"/>
      <c r="CA61" s="109"/>
      <c r="CB61" s="109"/>
      <c r="CC61" s="109"/>
      <c r="CD61" s="109"/>
      <c r="CE61" s="109"/>
      <c r="CF61" s="109"/>
      <c r="CG61" s="109"/>
      <c r="CH61" s="109"/>
      <c r="CM61" s="109"/>
      <c r="CN61" s="109"/>
      <c r="CO61" s="109"/>
      <c r="CP61" s="109"/>
      <c r="CQ61" s="109"/>
      <c r="CR61" s="109"/>
      <c r="CS61" s="109"/>
      <c r="CT61" s="109"/>
      <c r="CU61" s="109"/>
      <c r="CV61" s="109"/>
    </row>
    <row r="62" spans="4:100">
      <c r="D62" s="106"/>
      <c r="E62" s="107"/>
      <c r="F62" s="108"/>
      <c r="G62" s="108"/>
      <c r="H62" s="107"/>
      <c r="I62" s="108"/>
      <c r="X62" s="109"/>
      <c r="Y62" s="109"/>
      <c r="Z62" s="109"/>
      <c r="AA62" s="109"/>
      <c r="AB62" s="109"/>
      <c r="AC62" s="109"/>
      <c r="AD62" s="109"/>
      <c r="AI62" s="109"/>
      <c r="AJ62" s="109"/>
      <c r="AK62" s="109"/>
      <c r="AL62" s="109"/>
      <c r="AM62" s="109"/>
      <c r="AN62" s="109"/>
      <c r="AO62" s="109"/>
      <c r="AP62" s="109"/>
      <c r="AQ62" s="109"/>
      <c r="AR62" s="109"/>
      <c r="AW62" s="109"/>
      <c r="AX62" s="109"/>
      <c r="AY62" s="109"/>
      <c r="AZ62" s="109"/>
      <c r="BA62" s="109"/>
      <c r="BB62" s="109"/>
      <c r="BC62" s="109"/>
      <c r="BD62" s="109"/>
      <c r="BE62" s="109"/>
      <c r="BF62" s="109"/>
      <c r="BK62" s="109"/>
      <c r="BL62" s="109"/>
      <c r="BM62" s="109"/>
      <c r="BN62" s="109"/>
      <c r="BO62" s="109"/>
      <c r="BP62" s="109"/>
      <c r="BQ62" s="109"/>
      <c r="BR62" s="109"/>
      <c r="BS62" s="109"/>
      <c r="BT62" s="109"/>
      <c r="BY62" s="109"/>
      <c r="BZ62" s="109"/>
      <c r="CA62" s="109"/>
      <c r="CB62" s="109"/>
      <c r="CC62" s="109"/>
      <c r="CD62" s="109"/>
      <c r="CE62" s="109"/>
      <c r="CF62" s="109"/>
      <c r="CG62" s="109"/>
      <c r="CH62" s="109"/>
      <c r="CM62" s="109"/>
      <c r="CN62" s="109"/>
      <c r="CO62" s="109"/>
      <c r="CP62" s="109"/>
      <c r="CQ62" s="109"/>
      <c r="CR62" s="109"/>
      <c r="CS62" s="109"/>
      <c r="CT62" s="109"/>
      <c r="CU62" s="109"/>
      <c r="CV62" s="109"/>
    </row>
    <row r="63" spans="4:100">
      <c r="D63" s="106"/>
      <c r="E63" s="107"/>
      <c r="F63" s="108"/>
      <c r="G63" s="108"/>
      <c r="H63" s="107"/>
      <c r="I63" s="108"/>
      <c r="X63" s="109"/>
      <c r="Y63" s="109"/>
      <c r="Z63" s="109"/>
      <c r="AA63" s="109"/>
      <c r="AB63" s="109"/>
      <c r="AC63" s="109"/>
      <c r="AD63" s="109"/>
      <c r="AI63" s="109"/>
      <c r="AJ63" s="109"/>
      <c r="AK63" s="109"/>
      <c r="AL63" s="109"/>
      <c r="AM63" s="109"/>
      <c r="AN63" s="109"/>
      <c r="AO63" s="109"/>
      <c r="AP63" s="109"/>
      <c r="AQ63" s="109"/>
      <c r="AR63" s="109"/>
      <c r="AW63" s="109"/>
      <c r="AX63" s="109"/>
      <c r="AY63" s="109"/>
      <c r="AZ63" s="109"/>
      <c r="BA63" s="109"/>
      <c r="BB63" s="109"/>
      <c r="BC63" s="109"/>
      <c r="BD63" s="109"/>
      <c r="BE63" s="109"/>
      <c r="BF63" s="109"/>
      <c r="BK63" s="109"/>
      <c r="BL63" s="109"/>
      <c r="BM63" s="109"/>
      <c r="BN63" s="109"/>
      <c r="BO63" s="109"/>
      <c r="BP63" s="109"/>
      <c r="BQ63" s="109"/>
      <c r="BR63" s="109"/>
      <c r="BS63" s="109"/>
      <c r="BT63" s="109"/>
      <c r="BY63" s="109"/>
      <c r="BZ63" s="109"/>
      <c r="CA63" s="109"/>
      <c r="CB63" s="109"/>
      <c r="CC63" s="109"/>
      <c r="CD63" s="109"/>
      <c r="CE63" s="109"/>
      <c r="CF63" s="109"/>
      <c r="CG63" s="109"/>
      <c r="CH63" s="109"/>
      <c r="CM63" s="109"/>
      <c r="CN63" s="109"/>
      <c r="CO63" s="109"/>
      <c r="CP63" s="109"/>
      <c r="CQ63" s="109"/>
      <c r="CR63" s="109"/>
      <c r="CS63" s="109"/>
      <c r="CT63" s="109"/>
      <c r="CU63" s="109"/>
      <c r="CV63" s="109"/>
    </row>
    <row r="64" spans="4:100">
      <c r="D64" s="106"/>
      <c r="E64" s="107"/>
      <c r="F64" s="108"/>
      <c r="G64" s="108"/>
      <c r="H64" s="107"/>
      <c r="I64" s="108"/>
      <c r="X64" s="109"/>
      <c r="Y64" s="109"/>
      <c r="Z64" s="109"/>
      <c r="AA64" s="109"/>
      <c r="AB64" s="109"/>
      <c r="AC64" s="109"/>
      <c r="AD64" s="109"/>
      <c r="AI64" s="109"/>
      <c r="AJ64" s="109"/>
      <c r="AK64" s="109"/>
      <c r="AL64" s="109"/>
      <c r="AM64" s="109"/>
      <c r="AN64" s="109"/>
      <c r="AO64" s="109"/>
      <c r="AP64" s="109"/>
      <c r="AQ64" s="109"/>
      <c r="AR64" s="109"/>
      <c r="AW64" s="109"/>
      <c r="AX64" s="109"/>
      <c r="AY64" s="109"/>
      <c r="AZ64" s="109"/>
      <c r="BA64" s="109"/>
      <c r="BB64" s="109"/>
      <c r="BC64" s="109"/>
      <c r="BD64" s="109"/>
      <c r="BE64" s="109"/>
      <c r="BF64" s="109"/>
      <c r="BK64" s="109"/>
      <c r="BL64" s="109"/>
      <c r="BM64" s="109"/>
      <c r="BN64" s="109"/>
      <c r="BO64" s="109"/>
      <c r="BP64" s="109"/>
      <c r="BQ64" s="109"/>
      <c r="BR64" s="109"/>
      <c r="BS64" s="109"/>
      <c r="BT64" s="109"/>
      <c r="BY64" s="109"/>
      <c r="BZ64" s="109"/>
      <c r="CA64" s="109"/>
      <c r="CB64" s="109"/>
      <c r="CC64" s="109"/>
      <c r="CD64" s="109"/>
      <c r="CE64" s="109"/>
      <c r="CF64" s="109"/>
      <c r="CG64" s="109"/>
      <c r="CH64" s="109"/>
      <c r="CM64" s="109"/>
      <c r="CN64" s="109"/>
      <c r="CO64" s="109"/>
      <c r="CP64" s="109"/>
      <c r="CQ64" s="109"/>
      <c r="CR64" s="109"/>
      <c r="CS64" s="109"/>
      <c r="CT64" s="109"/>
      <c r="CU64" s="109"/>
      <c r="CV64" s="109"/>
    </row>
    <row r="65" spans="4:100">
      <c r="D65" s="106"/>
      <c r="E65" s="107"/>
      <c r="F65" s="108"/>
      <c r="G65" s="108"/>
      <c r="H65" s="107"/>
      <c r="I65" s="108"/>
      <c r="X65" s="109"/>
      <c r="Y65" s="109"/>
      <c r="Z65" s="109"/>
      <c r="AA65" s="109"/>
      <c r="AB65" s="109"/>
      <c r="AC65" s="109"/>
      <c r="AD65" s="109"/>
      <c r="AI65" s="109"/>
      <c r="AJ65" s="109"/>
      <c r="AK65" s="109"/>
      <c r="AL65" s="109"/>
      <c r="AM65" s="109"/>
      <c r="AN65" s="109"/>
      <c r="AO65" s="109"/>
      <c r="AP65" s="109"/>
      <c r="AQ65" s="109"/>
      <c r="AR65" s="109"/>
      <c r="AW65" s="109"/>
      <c r="AX65" s="109"/>
      <c r="AY65" s="109"/>
      <c r="AZ65" s="109"/>
      <c r="BA65" s="109"/>
      <c r="BB65" s="109"/>
      <c r="BC65" s="109"/>
      <c r="BD65" s="109"/>
      <c r="BE65" s="109"/>
      <c r="BF65" s="109"/>
      <c r="BK65" s="109"/>
      <c r="BL65" s="109"/>
      <c r="BM65" s="109"/>
      <c r="BN65" s="109"/>
      <c r="BO65" s="109"/>
      <c r="BP65" s="109"/>
      <c r="BQ65" s="109"/>
      <c r="BR65" s="109"/>
      <c r="BS65" s="109"/>
      <c r="BT65" s="109"/>
      <c r="BY65" s="109"/>
      <c r="BZ65" s="109"/>
      <c r="CA65" s="109"/>
      <c r="CB65" s="109"/>
      <c r="CC65" s="109"/>
      <c r="CD65" s="109"/>
      <c r="CE65" s="109"/>
      <c r="CF65" s="109"/>
      <c r="CG65" s="109"/>
      <c r="CH65" s="109"/>
      <c r="CM65" s="109"/>
      <c r="CN65" s="109"/>
      <c r="CO65" s="109"/>
      <c r="CP65" s="109"/>
      <c r="CQ65" s="109"/>
      <c r="CR65" s="109"/>
      <c r="CS65" s="109"/>
      <c r="CT65" s="109"/>
      <c r="CU65" s="109"/>
      <c r="CV65" s="109"/>
    </row>
    <row r="66" spans="4:100">
      <c r="D66" s="106"/>
      <c r="E66" s="107"/>
      <c r="F66" s="108"/>
      <c r="G66" s="108"/>
      <c r="H66" s="107"/>
      <c r="I66" s="108"/>
      <c r="X66" s="109"/>
      <c r="Y66" s="109"/>
      <c r="Z66" s="109"/>
      <c r="AA66" s="109"/>
      <c r="AB66" s="109"/>
      <c r="AC66" s="109"/>
      <c r="AD66" s="109"/>
      <c r="AI66" s="109"/>
      <c r="AJ66" s="109"/>
      <c r="AK66" s="109"/>
      <c r="AL66" s="109"/>
      <c r="AM66" s="109"/>
      <c r="AN66" s="109"/>
      <c r="AO66" s="109"/>
      <c r="AP66" s="109"/>
      <c r="AQ66" s="109"/>
      <c r="AR66" s="109"/>
      <c r="AW66" s="109"/>
      <c r="AX66" s="109"/>
      <c r="AY66" s="109"/>
      <c r="AZ66" s="109"/>
      <c r="BA66" s="109"/>
      <c r="BB66" s="109"/>
      <c r="BC66" s="109"/>
      <c r="BD66" s="109"/>
      <c r="BE66" s="109"/>
      <c r="BF66" s="109"/>
      <c r="BK66" s="109"/>
      <c r="BL66" s="109"/>
      <c r="BM66" s="109"/>
      <c r="BN66" s="109"/>
      <c r="BO66" s="109"/>
      <c r="BP66" s="109"/>
      <c r="BQ66" s="109"/>
      <c r="BR66" s="109"/>
      <c r="BS66" s="109"/>
      <c r="BT66" s="109"/>
      <c r="BY66" s="109"/>
      <c r="BZ66" s="109"/>
      <c r="CA66" s="109"/>
      <c r="CB66" s="109"/>
      <c r="CC66" s="109"/>
      <c r="CD66" s="109"/>
      <c r="CE66" s="109"/>
      <c r="CF66" s="109"/>
      <c r="CG66" s="109"/>
      <c r="CH66" s="109"/>
      <c r="CM66" s="109"/>
      <c r="CN66" s="109"/>
      <c r="CO66" s="109"/>
      <c r="CP66" s="109"/>
      <c r="CQ66" s="109"/>
      <c r="CR66" s="109"/>
      <c r="CS66" s="109"/>
      <c r="CT66" s="109"/>
      <c r="CU66" s="109"/>
      <c r="CV66" s="109"/>
    </row>
    <row r="67" spans="4:100">
      <c r="D67" s="106"/>
      <c r="E67" s="107"/>
      <c r="F67" s="108"/>
      <c r="G67" s="108"/>
      <c r="H67" s="107"/>
      <c r="I67" s="108"/>
      <c r="X67" s="109"/>
      <c r="Y67" s="109"/>
      <c r="Z67" s="109"/>
      <c r="AA67" s="109"/>
      <c r="AB67" s="109"/>
      <c r="AC67" s="109"/>
      <c r="AD67" s="109"/>
      <c r="AI67" s="109"/>
      <c r="AJ67" s="109"/>
      <c r="AK67" s="109"/>
      <c r="AL67" s="109"/>
      <c r="AM67" s="109"/>
      <c r="AN67" s="109"/>
      <c r="AO67" s="109"/>
      <c r="AP67" s="109"/>
      <c r="AQ67" s="109"/>
      <c r="AR67" s="109"/>
      <c r="AW67" s="109"/>
      <c r="AX67" s="109"/>
      <c r="AY67" s="109"/>
      <c r="AZ67" s="109"/>
      <c r="BA67" s="109"/>
      <c r="BB67" s="109"/>
      <c r="BC67" s="109"/>
      <c r="BD67" s="109"/>
      <c r="BE67" s="109"/>
      <c r="BF67" s="109"/>
      <c r="BK67" s="109"/>
      <c r="BL67" s="109"/>
      <c r="BM67" s="109"/>
      <c r="BN67" s="109"/>
      <c r="BO67" s="109"/>
      <c r="BP67" s="109"/>
      <c r="BQ67" s="109"/>
      <c r="BR67" s="109"/>
      <c r="BS67" s="109"/>
      <c r="BT67" s="109"/>
      <c r="BY67" s="109"/>
      <c r="BZ67" s="109"/>
      <c r="CA67" s="109"/>
      <c r="CB67" s="109"/>
      <c r="CC67" s="109"/>
      <c r="CD67" s="109"/>
      <c r="CE67" s="109"/>
      <c r="CF67" s="109"/>
      <c r="CG67" s="109"/>
      <c r="CH67" s="109"/>
      <c r="CM67" s="109"/>
      <c r="CN67" s="109"/>
      <c r="CO67" s="109"/>
      <c r="CP67" s="109"/>
      <c r="CQ67" s="109"/>
      <c r="CR67" s="109"/>
      <c r="CS67" s="109"/>
      <c r="CT67" s="109"/>
      <c r="CU67" s="109"/>
      <c r="CV67" s="109"/>
    </row>
    <row r="68" spans="4:100">
      <c r="D68" s="106"/>
      <c r="E68" s="107"/>
      <c r="F68" s="108"/>
      <c r="G68" s="108"/>
      <c r="H68" s="107"/>
      <c r="I68" s="108"/>
      <c r="X68" s="109"/>
      <c r="Y68" s="109"/>
      <c r="Z68" s="109"/>
      <c r="AA68" s="109"/>
      <c r="AB68" s="109"/>
      <c r="AC68" s="109"/>
      <c r="AD68" s="109"/>
      <c r="AI68" s="109"/>
      <c r="AJ68" s="109"/>
      <c r="AK68" s="109"/>
      <c r="AL68" s="109"/>
      <c r="AM68" s="109"/>
      <c r="AN68" s="109"/>
      <c r="AO68" s="109"/>
      <c r="AP68" s="109"/>
      <c r="AQ68" s="109"/>
      <c r="AR68" s="109"/>
      <c r="AW68" s="109"/>
      <c r="AX68" s="109"/>
      <c r="AY68" s="109"/>
      <c r="AZ68" s="109"/>
      <c r="BA68" s="109"/>
      <c r="BB68" s="109"/>
      <c r="BC68" s="109"/>
      <c r="BD68" s="109"/>
      <c r="BE68" s="109"/>
      <c r="BF68" s="109"/>
      <c r="BK68" s="109"/>
      <c r="BL68" s="109"/>
      <c r="BM68" s="109"/>
      <c r="BN68" s="109"/>
      <c r="BO68" s="109"/>
      <c r="BP68" s="109"/>
      <c r="BQ68" s="109"/>
      <c r="BR68" s="109"/>
      <c r="BS68" s="109"/>
      <c r="BT68" s="109"/>
      <c r="BY68" s="109"/>
      <c r="BZ68" s="109"/>
      <c r="CA68" s="109"/>
      <c r="CB68" s="109"/>
      <c r="CC68" s="109"/>
      <c r="CD68" s="109"/>
      <c r="CE68" s="109"/>
      <c r="CF68" s="109"/>
      <c r="CG68" s="109"/>
      <c r="CH68" s="109"/>
      <c r="CM68" s="109"/>
      <c r="CN68" s="109"/>
      <c r="CO68" s="109"/>
      <c r="CP68" s="109"/>
      <c r="CQ68" s="109"/>
      <c r="CR68" s="109"/>
      <c r="CS68" s="109"/>
      <c r="CT68" s="109"/>
      <c r="CU68" s="109"/>
      <c r="CV68" s="109"/>
    </row>
    <row r="69" spans="4:100">
      <c r="D69" s="106"/>
      <c r="E69" s="107"/>
      <c r="F69" s="108"/>
      <c r="G69" s="108"/>
      <c r="H69" s="107"/>
      <c r="I69" s="108"/>
      <c r="X69" s="109"/>
      <c r="Y69" s="109"/>
      <c r="Z69" s="109"/>
      <c r="AA69" s="109"/>
      <c r="AB69" s="109"/>
      <c r="AC69" s="109"/>
      <c r="AD69" s="109"/>
      <c r="AI69" s="109"/>
      <c r="AJ69" s="109"/>
      <c r="AK69" s="109"/>
      <c r="AL69" s="109"/>
      <c r="AM69" s="109"/>
      <c r="AN69" s="109"/>
      <c r="AO69" s="109"/>
      <c r="AP69" s="109"/>
      <c r="AQ69" s="109"/>
      <c r="AR69" s="109"/>
      <c r="AW69" s="109"/>
      <c r="AX69" s="109"/>
      <c r="AY69" s="109"/>
      <c r="AZ69" s="109"/>
      <c r="BA69" s="109"/>
      <c r="BB69" s="109"/>
      <c r="BC69" s="109"/>
      <c r="BD69" s="109"/>
      <c r="BE69" s="109"/>
      <c r="BF69" s="109"/>
      <c r="BK69" s="109"/>
      <c r="BL69" s="109"/>
      <c r="BM69" s="109"/>
      <c r="BN69" s="109"/>
      <c r="BO69" s="109"/>
      <c r="BP69" s="109"/>
      <c r="BQ69" s="109"/>
      <c r="BR69" s="109"/>
      <c r="BS69" s="109"/>
      <c r="BT69" s="109"/>
      <c r="BY69" s="109"/>
      <c r="BZ69" s="109"/>
      <c r="CA69" s="109"/>
      <c r="CB69" s="109"/>
      <c r="CC69" s="109"/>
      <c r="CD69" s="109"/>
      <c r="CE69" s="109"/>
      <c r="CF69" s="109"/>
      <c r="CG69" s="109"/>
      <c r="CH69" s="109"/>
      <c r="CM69" s="109"/>
      <c r="CN69" s="109"/>
      <c r="CO69" s="109"/>
      <c r="CP69" s="109"/>
      <c r="CQ69" s="109"/>
      <c r="CR69" s="109"/>
      <c r="CS69" s="109"/>
      <c r="CT69" s="109"/>
      <c r="CU69" s="109"/>
      <c r="CV69" s="109"/>
    </row>
    <row r="70" spans="4:100">
      <c r="D70" s="106"/>
      <c r="E70" s="107"/>
      <c r="F70" s="108"/>
      <c r="G70" s="108"/>
      <c r="H70" s="107"/>
      <c r="I70" s="108"/>
      <c r="X70" s="109"/>
      <c r="Y70" s="109"/>
      <c r="Z70" s="109"/>
      <c r="AA70" s="109"/>
      <c r="AB70" s="109"/>
      <c r="AC70" s="109"/>
      <c r="AD70" s="109"/>
      <c r="AI70" s="109"/>
      <c r="AJ70" s="109"/>
      <c r="AK70" s="109"/>
      <c r="AL70" s="109"/>
      <c r="AM70" s="109"/>
      <c r="AN70" s="109"/>
      <c r="AO70" s="109"/>
      <c r="AP70" s="109"/>
      <c r="AQ70" s="109"/>
      <c r="AR70" s="109"/>
      <c r="AW70" s="109"/>
      <c r="AX70" s="109"/>
      <c r="AY70" s="109"/>
      <c r="AZ70" s="109"/>
      <c r="BA70" s="109"/>
      <c r="BB70" s="109"/>
      <c r="BC70" s="109"/>
      <c r="BD70" s="109"/>
      <c r="BE70" s="109"/>
      <c r="BF70" s="109"/>
      <c r="BK70" s="109"/>
      <c r="BL70" s="109"/>
      <c r="BM70" s="109"/>
      <c r="BN70" s="109"/>
      <c r="BO70" s="109"/>
      <c r="BP70" s="109"/>
      <c r="BQ70" s="109"/>
      <c r="BR70" s="109"/>
      <c r="BS70" s="109"/>
      <c r="BT70" s="109"/>
      <c r="BY70" s="109"/>
      <c r="BZ70" s="109"/>
      <c r="CA70" s="109"/>
      <c r="CB70" s="109"/>
      <c r="CC70" s="109"/>
      <c r="CD70" s="109"/>
      <c r="CE70" s="109"/>
      <c r="CF70" s="109"/>
      <c r="CG70" s="109"/>
      <c r="CH70" s="109"/>
      <c r="CM70" s="109"/>
      <c r="CN70" s="109"/>
      <c r="CO70" s="109"/>
      <c r="CP70" s="109"/>
      <c r="CQ70" s="109"/>
      <c r="CR70" s="109"/>
      <c r="CS70" s="109"/>
      <c r="CT70" s="109"/>
      <c r="CU70" s="109"/>
      <c r="CV70" s="109"/>
    </row>
    <row r="71" spans="4:100">
      <c r="D71" s="106"/>
      <c r="E71" s="107"/>
      <c r="F71" s="108"/>
      <c r="G71" s="108"/>
      <c r="H71" s="107"/>
      <c r="I71" s="108"/>
      <c r="X71" s="109"/>
      <c r="Y71" s="109"/>
      <c r="Z71" s="109"/>
      <c r="AA71" s="109"/>
      <c r="AB71" s="109"/>
      <c r="AC71" s="109"/>
      <c r="AD71" s="109"/>
      <c r="AI71" s="109"/>
      <c r="AJ71" s="109"/>
      <c r="AK71" s="109"/>
      <c r="AL71" s="109"/>
      <c r="AM71" s="109"/>
      <c r="AN71" s="109"/>
      <c r="AO71" s="109"/>
      <c r="AP71" s="109"/>
      <c r="AQ71" s="109"/>
      <c r="AR71" s="109"/>
      <c r="AW71" s="109"/>
      <c r="AX71" s="109"/>
      <c r="AY71" s="109"/>
      <c r="AZ71" s="109"/>
      <c r="BA71" s="109"/>
      <c r="BB71" s="109"/>
      <c r="BC71" s="109"/>
      <c r="BD71" s="109"/>
      <c r="BE71" s="109"/>
      <c r="BF71" s="109"/>
      <c r="BK71" s="109"/>
      <c r="BL71" s="109"/>
      <c r="BM71" s="109"/>
      <c r="BN71" s="109"/>
      <c r="BO71" s="109"/>
      <c r="BP71" s="109"/>
      <c r="BQ71" s="109"/>
      <c r="BR71" s="109"/>
      <c r="BS71" s="109"/>
      <c r="BT71" s="109"/>
      <c r="BY71" s="109"/>
      <c r="BZ71" s="109"/>
      <c r="CA71" s="109"/>
      <c r="CB71" s="109"/>
      <c r="CC71" s="109"/>
      <c r="CD71" s="109"/>
      <c r="CE71" s="109"/>
      <c r="CF71" s="109"/>
      <c r="CG71" s="109"/>
      <c r="CH71" s="109"/>
      <c r="CM71" s="109"/>
      <c r="CN71" s="109"/>
      <c r="CO71" s="109"/>
      <c r="CP71" s="109"/>
      <c r="CQ71" s="109"/>
      <c r="CR71" s="109"/>
      <c r="CS71" s="109"/>
      <c r="CT71" s="109"/>
      <c r="CU71" s="109"/>
      <c r="CV71" s="109"/>
    </row>
    <row r="72" spans="4:100">
      <c r="D72" s="106"/>
      <c r="E72" s="107"/>
      <c r="F72" s="108"/>
      <c r="G72" s="108"/>
      <c r="H72" s="107"/>
      <c r="I72" s="108"/>
      <c r="X72" s="109"/>
      <c r="Y72" s="109"/>
      <c r="Z72" s="109"/>
      <c r="AA72" s="109"/>
      <c r="AB72" s="109"/>
      <c r="AC72" s="109"/>
      <c r="AD72" s="109"/>
      <c r="AI72" s="109"/>
      <c r="AJ72" s="109"/>
      <c r="AK72" s="109"/>
      <c r="AL72" s="109"/>
      <c r="AM72" s="109"/>
      <c r="AN72" s="109"/>
      <c r="AO72" s="109"/>
      <c r="AP72" s="109"/>
      <c r="AQ72" s="109"/>
      <c r="AR72" s="109"/>
      <c r="AW72" s="109"/>
      <c r="AX72" s="109"/>
      <c r="AY72" s="109"/>
      <c r="AZ72" s="109"/>
      <c r="BA72" s="109"/>
      <c r="BB72" s="109"/>
      <c r="BC72" s="109"/>
      <c r="BD72" s="109"/>
      <c r="BE72" s="109"/>
      <c r="BF72" s="109"/>
      <c r="BK72" s="109"/>
      <c r="BL72" s="109"/>
      <c r="BM72" s="109"/>
      <c r="BN72" s="109"/>
      <c r="BO72" s="109"/>
      <c r="BP72" s="109"/>
      <c r="BQ72" s="109"/>
      <c r="BR72" s="109"/>
      <c r="BS72" s="109"/>
      <c r="BT72" s="109"/>
      <c r="BY72" s="109"/>
      <c r="BZ72" s="109"/>
      <c r="CA72" s="109"/>
      <c r="CB72" s="109"/>
      <c r="CC72" s="109"/>
      <c r="CD72" s="109"/>
      <c r="CE72" s="109"/>
      <c r="CF72" s="109"/>
      <c r="CG72" s="109"/>
      <c r="CH72" s="109"/>
      <c r="CM72" s="109"/>
      <c r="CN72" s="109"/>
      <c r="CO72" s="109"/>
      <c r="CP72" s="109"/>
      <c r="CQ72" s="109"/>
      <c r="CR72" s="109"/>
      <c r="CS72" s="109"/>
      <c r="CT72" s="109"/>
      <c r="CU72" s="109"/>
      <c r="CV72" s="109"/>
    </row>
    <row r="73" spans="4:100">
      <c r="D73" s="106"/>
      <c r="E73" s="107"/>
      <c r="F73" s="108"/>
      <c r="G73" s="108"/>
      <c r="H73" s="107"/>
      <c r="I73" s="108"/>
      <c r="X73" s="109"/>
      <c r="Y73" s="109"/>
      <c r="Z73" s="109"/>
      <c r="AA73" s="109"/>
      <c r="AB73" s="109"/>
      <c r="AC73" s="109"/>
      <c r="AD73" s="109"/>
      <c r="AI73" s="109"/>
      <c r="AJ73" s="109"/>
      <c r="AK73" s="109"/>
      <c r="AL73" s="109"/>
      <c r="AM73" s="109"/>
      <c r="AN73" s="109"/>
      <c r="AO73" s="109"/>
      <c r="AP73" s="109"/>
      <c r="AQ73" s="109"/>
      <c r="AR73" s="109"/>
      <c r="AW73" s="109"/>
      <c r="AX73" s="109"/>
      <c r="AY73" s="109"/>
      <c r="AZ73" s="109"/>
      <c r="BA73" s="109"/>
      <c r="BB73" s="109"/>
      <c r="BC73" s="109"/>
      <c r="BD73" s="109"/>
      <c r="BE73" s="109"/>
      <c r="BF73" s="109"/>
      <c r="BK73" s="109"/>
      <c r="BL73" s="109"/>
      <c r="BM73" s="109"/>
      <c r="BN73" s="109"/>
      <c r="BO73" s="109"/>
      <c r="BP73" s="109"/>
      <c r="BQ73" s="109"/>
      <c r="BR73" s="109"/>
      <c r="BS73" s="109"/>
      <c r="BT73" s="109"/>
      <c r="BY73" s="109"/>
      <c r="BZ73" s="109"/>
      <c r="CA73" s="109"/>
      <c r="CB73" s="109"/>
      <c r="CC73" s="109"/>
      <c r="CD73" s="109"/>
      <c r="CE73" s="109"/>
      <c r="CF73" s="109"/>
      <c r="CG73" s="109"/>
      <c r="CH73" s="109"/>
      <c r="CM73" s="109"/>
      <c r="CN73" s="109"/>
      <c r="CO73" s="109"/>
      <c r="CP73" s="109"/>
      <c r="CQ73" s="109"/>
      <c r="CR73" s="109"/>
      <c r="CS73" s="109"/>
      <c r="CT73" s="109"/>
      <c r="CU73" s="109"/>
      <c r="CV73" s="109"/>
    </row>
    <row r="74" spans="4:100">
      <c r="D74" s="106"/>
      <c r="E74" s="107"/>
      <c r="F74" s="108"/>
      <c r="G74" s="108"/>
      <c r="H74" s="107"/>
      <c r="I74" s="108"/>
      <c r="X74" s="109"/>
      <c r="Y74" s="109"/>
      <c r="Z74" s="109"/>
      <c r="AA74" s="109"/>
      <c r="AB74" s="109"/>
      <c r="AC74" s="109"/>
      <c r="AD74" s="109"/>
      <c r="AI74" s="109"/>
      <c r="AJ74" s="109"/>
      <c r="AK74" s="109"/>
      <c r="AL74" s="109"/>
      <c r="AM74" s="109"/>
      <c r="AN74" s="109"/>
      <c r="AO74" s="109"/>
      <c r="AP74" s="109"/>
      <c r="AQ74" s="109"/>
      <c r="AR74" s="109"/>
      <c r="AW74" s="109"/>
      <c r="AX74" s="109"/>
      <c r="AY74" s="109"/>
      <c r="AZ74" s="109"/>
      <c r="BA74" s="109"/>
      <c r="BB74" s="109"/>
      <c r="BC74" s="109"/>
      <c r="BD74" s="109"/>
      <c r="BE74" s="109"/>
      <c r="BF74" s="109"/>
      <c r="BK74" s="109"/>
      <c r="BL74" s="109"/>
      <c r="BM74" s="109"/>
      <c r="BN74" s="109"/>
      <c r="BO74" s="109"/>
      <c r="BP74" s="109"/>
      <c r="BQ74" s="109"/>
      <c r="BR74" s="109"/>
      <c r="BS74" s="109"/>
      <c r="BT74" s="109"/>
      <c r="BY74" s="109"/>
      <c r="BZ74" s="109"/>
      <c r="CA74" s="109"/>
      <c r="CB74" s="109"/>
      <c r="CC74" s="109"/>
      <c r="CD74" s="109"/>
      <c r="CE74" s="109"/>
      <c r="CF74" s="109"/>
      <c r="CG74" s="109"/>
      <c r="CH74" s="109"/>
      <c r="CM74" s="109"/>
      <c r="CN74" s="109"/>
      <c r="CO74" s="109"/>
      <c r="CP74" s="109"/>
      <c r="CQ74" s="109"/>
      <c r="CR74" s="109"/>
      <c r="CS74" s="109"/>
      <c r="CT74" s="109"/>
      <c r="CU74" s="109"/>
      <c r="CV74" s="109"/>
    </row>
    <row r="75" spans="4:100">
      <c r="D75" s="106"/>
      <c r="E75" s="107"/>
      <c r="F75" s="108"/>
      <c r="G75" s="108"/>
      <c r="H75" s="107"/>
      <c r="I75" s="108"/>
      <c r="X75" s="109"/>
      <c r="Y75" s="109"/>
      <c r="Z75" s="109"/>
      <c r="AA75" s="109"/>
      <c r="AB75" s="109"/>
      <c r="AC75" s="109"/>
      <c r="AD75" s="109"/>
      <c r="AI75" s="109"/>
      <c r="AJ75" s="109"/>
      <c r="AK75" s="109"/>
      <c r="AL75" s="109"/>
      <c r="AM75" s="109"/>
      <c r="AN75" s="109"/>
      <c r="AO75" s="109"/>
      <c r="AP75" s="109"/>
      <c r="AQ75" s="109"/>
      <c r="AR75" s="109"/>
      <c r="AW75" s="109"/>
      <c r="AX75" s="109"/>
      <c r="AY75" s="109"/>
      <c r="AZ75" s="109"/>
      <c r="BA75" s="109"/>
      <c r="BB75" s="109"/>
      <c r="BC75" s="109"/>
      <c r="BD75" s="109"/>
      <c r="BE75" s="109"/>
      <c r="BF75" s="109"/>
      <c r="BK75" s="109"/>
      <c r="BL75" s="109"/>
      <c r="BM75" s="109"/>
      <c r="BN75" s="109"/>
      <c r="BO75" s="109"/>
      <c r="BP75" s="109"/>
      <c r="BQ75" s="109"/>
      <c r="BR75" s="109"/>
      <c r="BS75" s="109"/>
      <c r="BT75" s="109"/>
      <c r="BY75" s="109"/>
      <c r="BZ75" s="109"/>
      <c r="CA75" s="109"/>
      <c r="CB75" s="109"/>
      <c r="CC75" s="109"/>
      <c r="CD75" s="109"/>
      <c r="CE75" s="109"/>
      <c r="CF75" s="109"/>
      <c r="CG75" s="109"/>
      <c r="CH75" s="109"/>
      <c r="CM75" s="109"/>
      <c r="CN75" s="109"/>
      <c r="CO75" s="109"/>
      <c r="CP75" s="109"/>
      <c r="CQ75" s="109"/>
      <c r="CR75" s="109"/>
      <c r="CS75" s="109"/>
      <c r="CT75" s="109"/>
      <c r="CU75" s="109"/>
      <c r="CV75" s="109"/>
    </row>
    <row r="76" spans="4:100">
      <c r="D76" s="106"/>
      <c r="E76" s="107"/>
      <c r="F76" s="108"/>
      <c r="G76" s="108"/>
      <c r="H76" s="107"/>
      <c r="I76" s="108"/>
      <c r="X76" s="109"/>
      <c r="Y76" s="109"/>
      <c r="Z76" s="109"/>
      <c r="AA76" s="109"/>
      <c r="AB76" s="109"/>
      <c r="AC76" s="109"/>
      <c r="AD76" s="109"/>
      <c r="AI76" s="109"/>
      <c r="AJ76" s="109"/>
      <c r="AK76" s="109"/>
      <c r="AL76" s="109"/>
      <c r="AM76" s="109"/>
      <c r="AN76" s="109"/>
      <c r="AO76" s="109"/>
      <c r="AP76" s="109"/>
      <c r="AQ76" s="109"/>
      <c r="AR76" s="109"/>
      <c r="AW76" s="109"/>
      <c r="AX76" s="109"/>
      <c r="AY76" s="109"/>
      <c r="AZ76" s="109"/>
      <c r="BA76" s="109"/>
      <c r="BB76" s="109"/>
      <c r="BC76" s="109"/>
      <c r="BD76" s="109"/>
      <c r="BE76" s="109"/>
      <c r="BF76" s="109"/>
      <c r="BK76" s="109"/>
      <c r="BL76" s="109"/>
      <c r="BM76" s="109"/>
      <c r="BN76" s="109"/>
      <c r="BO76" s="109"/>
      <c r="BP76" s="109"/>
      <c r="BQ76" s="109"/>
      <c r="BR76" s="109"/>
      <c r="BS76" s="109"/>
      <c r="BT76" s="109"/>
      <c r="BY76" s="109"/>
      <c r="BZ76" s="109"/>
      <c r="CA76" s="109"/>
      <c r="CB76" s="109"/>
      <c r="CC76" s="109"/>
      <c r="CD76" s="109"/>
      <c r="CE76" s="109"/>
      <c r="CF76" s="109"/>
      <c r="CG76" s="109"/>
      <c r="CH76" s="109"/>
      <c r="CM76" s="109"/>
      <c r="CN76" s="109"/>
      <c r="CO76" s="109"/>
      <c r="CP76" s="109"/>
      <c r="CQ76" s="109"/>
      <c r="CR76" s="109"/>
      <c r="CS76" s="109"/>
      <c r="CT76" s="109"/>
      <c r="CU76" s="109"/>
      <c r="CV76" s="109"/>
    </row>
    <row r="77" spans="4:100">
      <c r="D77" s="106"/>
      <c r="E77" s="107"/>
      <c r="F77" s="108"/>
      <c r="G77" s="108"/>
      <c r="H77" s="107"/>
      <c r="I77" s="108"/>
      <c r="X77" s="109"/>
      <c r="Y77" s="109"/>
      <c r="Z77" s="109"/>
      <c r="AA77" s="109"/>
      <c r="AB77" s="109"/>
      <c r="AC77" s="109"/>
      <c r="AD77" s="109"/>
      <c r="AI77" s="109"/>
      <c r="AJ77" s="109"/>
      <c r="AK77" s="109"/>
      <c r="AL77" s="109"/>
      <c r="AM77" s="109"/>
      <c r="AN77" s="109"/>
      <c r="AO77" s="109"/>
      <c r="AP77" s="109"/>
      <c r="AQ77" s="109"/>
      <c r="AR77" s="109"/>
      <c r="AW77" s="109"/>
      <c r="AX77" s="109"/>
      <c r="AY77" s="109"/>
      <c r="AZ77" s="109"/>
      <c r="BA77" s="109"/>
      <c r="BB77" s="109"/>
      <c r="BC77" s="109"/>
      <c r="BD77" s="109"/>
      <c r="BE77" s="109"/>
      <c r="BF77" s="109"/>
      <c r="BK77" s="109"/>
      <c r="BL77" s="109"/>
      <c r="BM77" s="109"/>
      <c r="BN77" s="109"/>
      <c r="BO77" s="109"/>
      <c r="BP77" s="109"/>
      <c r="BQ77" s="109"/>
      <c r="BR77" s="109"/>
      <c r="BS77" s="109"/>
      <c r="BT77" s="109"/>
      <c r="BY77" s="109"/>
      <c r="BZ77" s="109"/>
      <c r="CA77" s="109"/>
      <c r="CB77" s="109"/>
      <c r="CC77" s="109"/>
      <c r="CD77" s="109"/>
      <c r="CE77" s="109"/>
      <c r="CF77" s="109"/>
      <c r="CG77" s="109"/>
      <c r="CH77" s="109"/>
      <c r="CM77" s="109"/>
      <c r="CN77" s="109"/>
      <c r="CO77" s="109"/>
      <c r="CP77" s="109"/>
      <c r="CQ77" s="109"/>
      <c r="CR77" s="109"/>
      <c r="CS77" s="109"/>
      <c r="CT77" s="109"/>
      <c r="CU77" s="109"/>
      <c r="CV77" s="109"/>
    </row>
    <row r="78" spans="4:100">
      <c r="D78" s="106"/>
      <c r="E78" s="107"/>
      <c r="F78" s="108"/>
      <c r="G78" s="108"/>
      <c r="H78" s="107"/>
      <c r="I78" s="108"/>
      <c r="X78" s="109"/>
      <c r="Y78" s="109"/>
      <c r="Z78" s="109"/>
      <c r="AA78" s="109"/>
      <c r="AB78" s="109"/>
      <c r="AC78" s="109"/>
      <c r="AD78" s="109"/>
      <c r="AI78" s="109"/>
      <c r="AJ78" s="109"/>
      <c r="AK78" s="109"/>
      <c r="AL78" s="109"/>
      <c r="AM78" s="109"/>
      <c r="AN78" s="109"/>
      <c r="AO78" s="109"/>
      <c r="AP78" s="109"/>
      <c r="AQ78" s="109"/>
      <c r="AR78" s="109"/>
      <c r="AW78" s="109"/>
      <c r="AX78" s="109"/>
      <c r="AY78" s="109"/>
      <c r="AZ78" s="109"/>
      <c r="BA78" s="109"/>
      <c r="BB78" s="109"/>
      <c r="BC78" s="109"/>
      <c r="BD78" s="109"/>
      <c r="BE78" s="109"/>
      <c r="BF78" s="109"/>
      <c r="BK78" s="109"/>
      <c r="BL78" s="109"/>
      <c r="BM78" s="109"/>
      <c r="BN78" s="109"/>
      <c r="BO78" s="109"/>
      <c r="BP78" s="109"/>
      <c r="BQ78" s="109"/>
      <c r="BR78" s="109"/>
      <c r="BS78" s="109"/>
      <c r="BT78" s="109"/>
      <c r="BY78" s="109"/>
      <c r="BZ78" s="109"/>
      <c r="CA78" s="109"/>
      <c r="CB78" s="109"/>
      <c r="CC78" s="109"/>
      <c r="CD78" s="109"/>
      <c r="CE78" s="109"/>
      <c r="CF78" s="109"/>
      <c r="CG78" s="109"/>
      <c r="CH78" s="109"/>
      <c r="CM78" s="109"/>
      <c r="CN78" s="109"/>
      <c r="CO78" s="109"/>
      <c r="CP78" s="109"/>
      <c r="CQ78" s="109"/>
      <c r="CR78" s="109"/>
      <c r="CS78" s="109"/>
      <c r="CT78" s="109"/>
      <c r="CU78" s="109"/>
      <c r="CV78" s="109"/>
    </row>
    <row r="79" spans="4:100">
      <c r="D79" s="106"/>
      <c r="E79" s="107"/>
      <c r="F79" s="108"/>
      <c r="G79" s="108"/>
      <c r="H79" s="107"/>
      <c r="I79" s="108"/>
      <c r="X79" s="109"/>
      <c r="Y79" s="109"/>
      <c r="Z79" s="109"/>
      <c r="AA79" s="109"/>
      <c r="AB79" s="109"/>
      <c r="AC79" s="109"/>
      <c r="AD79" s="109"/>
      <c r="AI79" s="109"/>
      <c r="AJ79" s="109"/>
      <c r="AK79" s="109"/>
      <c r="AL79" s="109"/>
      <c r="AM79" s="109"/>
      <c r="AN79" s="109"/>
      <c r="AO79" s="109"/>
      <c r="AP79" s="109"/>
      <c r="AQ79" s="109"/>
      <c r="AR79" s="109"/>
      <c r="AW79" s="109"/>
      <c r="AX79" s="109"/>
      <c r="AY79" s="109"/>
      <c r="AZ79" s="109"/>
      <c r="BA79" s="109"/>
      <c r="BB79" s="109"/>
      <c r="BC79" s="109"/>
      <c r="BD79" s="109"/>
      <c r="BE79" s="109"/>
      <c r="BF79" s="109"/>
      <c r="BK79" s="109"/>
      <c r="BL79" s="109"/>
      <c r="BM79" s="109"/>
      <c r="BN79" s="109"/>
      <c r="BO79" s="109"/>
      <c r="BP79" s="109"/>
      <c r="BQ79" s="109"/>
      <c r="BR79" s="109"/>
      <c r="BS79" s="109"/>
      <c r="BT79" s="109"/>
      <c r="BY79" s="109"/>
      <c r="BZ79" s="109"/>
      <c r="CA79" s="109"/>
      <c r="CB79" s="109"/>
      <c r="CC79" s="109"/>
      <c r="CD79" s="109"/>
      <c r="CE79" s="109"/>
      <c r="CF79" s="109"/>
      <c r="CG79" s="109"/>
      <c r="CH79" s="109"/>
      <c r="CM79" s="109"/>
      <c r="CN79" s="109"/>
      <c r="CO79" s="109"/>
      <c r="CP79" s="109"/>
      <c r="CQ79" s="109"/>
      <c r="CR79" s="109"/>
      <c r="CS79" s="109"/>
      <c r="CT79" s="109"/>
      <c r="CU79" s="109"/>
      <c r="CV79" s="109"/>
    </row>
    <row r="80" spans="4:100">
      <c r="D80" s="106"/>
      <c r="E80" s="107"/>
      <c r="F80" s="108"/>
      <c r="G80" s="108"/>
      <c r="H80" s="107"/>
      <c r="I80" s="108"/>
      <c r="X80" s="109"/>
      <c r="Y80" s="109"/>
      <c r="Z80" s="109"/>
      <c r="AA80" s="109"/>
      <c r="AB80" s="109"/>
      <c r="AC80" s="109"/>
      <c r="AD80" s="109"/>
      <c r="AI80" s="109"/>
      <c r="AJ80" s="109"/>
      <c r="AK80" s="109"/>
      <c r="AL80" s="109"/>
      <c r="AM80" s="109"/>
      <c r="AN80" s="109"/>
      <c r="AO80" s="109"/>
      <c r="AP80" s="109"/>
      <c r="AQ80" s="109"/>
      <c r="AR80" s="109"/>
      <c r="AW80" s="109"/>
      <c r="AX80" s="109"/>
      <c r="AY80" s="109"/>
      <c r="AZ80" s="109"/>
      <c r="BA80" s="109"/>
      <c r="BB80" s="109"/>
      <c r="BC80" s="109"/>
      <c r="BD80" s="109"/>
      <c r="BE80" s="109"/>
      <c r="BF80" s="109"/>
      <c r="BK80" s="109"/>
      <c r="BL80" s="109"/>
      <c r="BM80" s="109"/>
      <c r="BN80" s="109"/>
      <c r="BO80" s="109"/>
      <c r="BP80" s="109"/>
      <c r="BQ80" s="109"/>
      <c r="BR80" s="109"/>
      <c r="BS80" s="109"/>
      <c r="BT80" s="109"/>
      <c r="BY80" s="109"/>
      <c r="BZ80" s="109"/>
      <c r="CA80" s="109"/>
      <c r="CB80" s="109"/>
      <c r="CC80" s="109"/>
      <c r="CD80" s="109"/>
      <c r="CE80" s="109"/>
      <c r="CF80" s="109"/>
      <c r="CG80" s="109"/>
      <c r="CH80" s="109"/>
      <c r="CM80" s="109"/>
      <c r="CN80" s="109"/>
      <c r="CO80" s="109"/>
      <c r="CP80" s="109"/>
      <c r="CQ80" s="109"/>
      <c r="CR80" s="109"/>
      <c r="CS80" s="109"/>
      <c r="CT80" s="109"/>
      <c r="CU80" s="109"/>
      <c r="CV80" s="109"/>
    </row>
    <row r="81" spans="4:100">
      <c r="D81" s="106"/>
      <c r="E81" s="107"/>
      <c r="F81" s="108"/>
      <c r="G81" s="108"/>
      <c r="H81" s="107"/>
      <c r="I81" s="108"/>
      <c r="X81" s="109"/>
      <c r="Y81" s="109"/>
      <c r="Z81" s="109"/>
      <c r="AA81" s="109"/>
      <c r="AB81" s="109"/>
      <c r="AC81" s="109"/>
      <c r="AD81" s="109"/>
      <c r="AI81" s="109"/>
      <c r="AJ81" s="109"/>
      <c r="AK81" s="109"/>
      <c r="AL81" s="109"/>
      <c r="AM81" s="109"/>
      <c r="AN81" s="109"/>
      <c r="AO81" s="109"/>
      <c r="AP81" s="109"/>
      <c r="AQ81" s="109"/>
      <c r="AR81" s="109"/>
      <c r="AW81" s="109"/>
      <c r="AX81" s="109"/>
      <c r="AY81" s="109"/>
      <c r="AZ81" s="109"/>
      <c r="BA81" s="109"/>
      <c r="BB81" s="109"/>
      <c r="BC81" s="109"/>
      <c r="BD81" s="109"/>
      <c r="BE81" s="109"/>
      <c r="BF81" s="109"/>
      <c r="BK81" s="109"/>
      <c r="BL81" s="109"/>
      <c r="BM81" s="109"/>
      <c r="BN81" s="109"/>
      <c r="BO81" s="109"/>
      <c r="BP81" s="109"/>
      <c r="BQ81" s="109"/>
      <c r="BR81" s="109"/>
      <c r="BS81" s="109"/>
      <c r="BT81" s="109"/>
      <c r="BY81" s="109"/>
      <c r="BZ81" s="109"/>
      <c r="CA81" s="109"/>
      <c r="CB81" s="109"/>
      <c r="CC81" s="109"/>
      <c r="CD81" s="109"/>
      <c r="CE81" s="109"/>
      <c r="CF81" s="109"/>
      <c r="CG81" s="109"/>
      <c r="CH81" s="109"/>
      <c r="CM81" s="109"/>
      <c r="CN81" s="109"/>
      <c r="CO81" s="109"/>
      <c r="CP81" s="109"/>
      <c r="CQ81" s="109"/>
      <c r="CR81" s="109"/>
      <c r="CS81" s="109"/>
      <c r="CT81" s="109"/>
      <c r="CU81" s="109"/>
      <c r="CV81" s="109"/>
    </row>
    <row r="82" spans="4:100">
      <c r="D82" s="106"/>
      <c r="E82" s="107"/>
      <c r="F82" s="108"/>
      <c r="G82" s="108"/>
      <c r="H82" s="107"/>
      <c r="I82" s="108"/>
      <c r="X82" s="109"/>
      <c r="Y82" s="109"/>
      <c r="Z82" s="109"/>
      <c r="AA82" s="109"/>
      <c r="AB82" s="109"/>
      <c r="AC82" s="109"/>
      <c r="AD82" s="109"/>
      <c r="AI82" s="109"/>
      <c r="AJ82" s="109"/>
      <c r="AK82" s="109"/>
      <c r="AL82" s="109"/>
      <c r="AM82" s="109"/>
      <c r="AN82" s="109"/>
      <c r="AO82" s="109"/>
      <c r="AP82" s="109"/>
      <c r="AQ82" s="109"/>
      <c r="AR82" s="109"/>
      <c r="AW82" s="109"/>
      <c r="AX82" s="109"/>
      <c r="AY82" s="109"/>
      <c r="AZ82" s="109"/>
      <c r="BA82" s="109"/>
      <c r="BB82" s="109"/>
      <c r="BC82" s="109"/>
      <c r="BD82" s="109"/>
      <c r="BE82" s="109"/>
      <c r="BF82" s="109"/>
      <c r="BK82" s="109"/>
      <c r="BL82" s="109"/>
      <c r="BM82" s="109"/>
      <c r="BN82" s="109"/>
      <c r="BO82" s="109"/>
      <c r="BP82" s="109"/>
      <c r="BQ82" s="109"/>
      <c r="BR82" s="109"/>
      <c r="BS82" s="109"/>
      <c r="BT82" s="109"/>
      <c r="BY82" s="109"/>
      <c r="BZ82" s="109"/>
      <c r="CA82" s="109"/>
      <c r="CB82" s="109"/>
      <c r="CC82" s="109"/>
      <c r="CD82" s="109"/>
      <c r="CE82" s="109"/>
      <c r="CF82" s="109"/>
      <c r="CG82" s="109"/>
      <c r="CH82" s="109"/>
      <c r="CM82" s="109"/>
      <c r="CN82" s="109"/>
      <c r="CO82" s="109"/>
      <c r="CP82" s="109"/>
      <c r="CQ82" s="109"/>
      <c r="CR82" s="109"/>
      <c r="CS82" s="109"/>
      <c r="CT82" s="109"/>
      <c r="CU82" s="109"/>
      <c r="CV82" s="109"/>
    </row>
    <row r="83" spans="4:100">
      <c r="D83" s="106"/>
      <c r="E83" s="107"/>
      <c r="F83" s="108"/>
      <c r="G83" s="108"/>
      <c r="H83" s="107"/>
      <c r="I83" s="108"/>
      <c r="X83" s="109"/>
      <c r="Y83" s="109"/>
      <c r="Z83" s="109"/>
      <c r="AA83" s="109"/>
      <c r="AB83" s="109"/>
      <c r="AC83" s="109"/>
      <c r="AD83" s="109"/>
      <c r="AI83" s="109"/>
      <c r="AJ83" s="109"/>
      <c r="AK83" s="109"/>
      <c r="AL83" s="109"/>
      <c r="AM83" s="109"/>
      <c r="AN83" s="109"/>
      <c r="AO83" s="109"/>
      <c r="AP83" s="109"/>
      <c r="AQ83" s="109"/>
      <c r="AR83" s="109"/>
      <c r="AW83" s="109"/>
      <c r="AX83" s="109"/>
      <c r="AY83" s="109"/>
      <c r="AZ83" s="109"/>
      <c r="BA83" s="109"/>
      <c r="BB83" s="109"/>
      <c r="BC83" s="109"/>
      <c r="BD83" s="109"/>
      <c r="BE83" s="109"/>
      <c r="BF83" s="109"/>
      <c r="BK83" s="109"/>
      <c r="BL83" s="109"/>
      <c r="BM83" s="109"/>
      <c r="BN83" s="109"/>
      <c r="BO83" s="109"/>
      <c r="BP83" s="109"/>
      <c r="BQ83" s="109"/>
      <c r="BR83" s="109"/>
      <c r="BS83" s="109"/>
      <c r="BT83" s="109"/>
      <c r="BY83" s="109"/>
      <c r="BZ83" s="109"/>
      <c r="CA83" s="109"/>
      <c r="CB83" s="109"/>
      <c r="CC83" s="109"/>
      <c r="CD83" s="109"/>
      <c r="CE83" s="109"/>
      <c r="CF83" s="109"/>
      <c r="CG83" s="109"/>
      <c r="CH83" s="109"/>
      <c r="CM83" s="109"/>
      <c r="CN83" s="109"/>
      <c r="CO83" s="109"/>
      <c r="CP83" s="109"/>
      <c r="CQ83" s="109"/>
      <c r="CR83" s="109"/>
      <c r="CS83" s="109"/>
      <c r="CT83" s="109"/>
      <c r="CU83" s="109"/>
      <c r="CV83" s="109"/>
    </row>
    <row r="84" spans="4:100">
      <c r="D84" s="106"/>
      <c r="E84" s="107"/>
      <c r="F84" s="108"/>
      <c r="G84" s="108"/>
      <c r="H84" s="107"/>
      <c r="I84" s="108"/>
      <c r="X84" s="109"/>
      <c r="Y84" s="109"/>
      <c r="Z84" s="109"/>
      <c r="AA84" s="109"/>
      <c r="AB84" s="109"/>
      <c r="AC84" s="109"/>
      <c r="AD84" s="109"/>
      <c r="AI84" s="109"/>
      <c r="AJ84" s="109"/>
      <c r="AK84" s="109"/>
      <c r="AL84" s="109"/>
      <c r="AM84" s="109"/>
      <c r="AN84" s="109"/>
      <c r="AO84" s="109"/>
      <c r="AP84" s="109"/>
      <c r="AQ84" s="109"/>
      <c r="AR84" s="109"/>
      <c r="AW84" s="109"/>
      <c r="AX84" s="109"/>
      <c r="AY84" s="109"/>
      <c r="AZ84" s="109"/>
      <c r="BA84" s="109"/>
      <c r="BB84" s="109"/>
      <c r="BC84" s="109"/>
      <c r="BD84" s="109"/>
      <c r="BE84" s="109"/>
      <c r="BF84" s="109"/>
      <c r="BK84" s="109"/>
      <c r="BL84" s="109"/>
      <c r="BM84" s="109"/>
      <c r="BN84" s="109"/>
      <c r="BO84" s="109"/>
      <c r="BP84" s="109"/>
      <c r="BQ84" s="109"/>
      <c r="BR84" s="109"/>
      <c r="BS84" s="109"/>
      <c r="BT84" s="109"/>
      <c r="BY84" s="109"/>
      <c r="BZ84" s="109"/>
      <c r="CA84" s="109"/>
      <c r="CB84" s="109"/>
      <c r="CC84" s="109"/>
      <c r="CD84" s="109"/>
      <c r="CE84" s="109"/>
      <c r="CF84" s="109"/>
      <c r="CG84" s="109"/>
      <c r="CH84" s="109"/>
      <c r="CM84" s="109"/>
      <c r="CN84" s="109"/>
      <c r="CO84" s="109"/>
      <c r="CP84" s="109"/>
      <c r="CQ84" s="109"/>
      <c r="CR84" s="109"/>
      <c r="CS84" s="109"/>
      <c r="CT84" s="109"/>
      <c r="CU84" s="109"/>
      <c r="CV84" s="109"/>
    </row>
    <row r="85" spans="4:100">
      <c r="D85" s="106"/>
      <c r="E85" s="107"/>
      <c r="F85" s="108"/>
      <c r="G85" s="108"/>
      <c r="H85" s="107"/>
      <c r="I85" s="108"/>
      <c r="X85" s="109"/>
      <c r="Y85" s="109"/>
      <c r="Z85" s="109"/>
      <c r="AA85" s="109"/>
      <c r="AB85" s="109"/>
      <c r="AC85" s="109"/>
      <c r="AD85" s="109"/>
      <c r="AI85" s="109"/>
      <c r="AJ85" s="109"/>
      <c r="AK85" s="109"/>
      <c r="AL85" s="109"/>
      <c r="AM85" s="109"/>
      <c r="AN85" s="109"/>
      <c r="AO85" s="109"/>
      <c r="AP85" s="109"/>
      <c r="AQ85" s="109"/>
      <c r="AR85" s="109"/>
      <c r="AW85" s="109"/>
      <c r="AX85" s="109"/>
      <c r="AY85" s="109"/>
      <c r="AZ85" s="109"/>
      <c r="BA85" s="109"/>
      <c r="BB85" s="109"/>
      <c r="BC85" s="109"/>
      <c r="BD85" s="109"/>
      <c r="BE85" s="109"/>
      <c r="BF85" s="109"/>
      <c r="BK85" s="109"/>
      <c r="BL85" s="109"/>
      <c r="BM85" s="109"/>
      <c r="BN85" s="109"/>
      <c r="BO85" s="109"/>
      <c r="BP85" s="109"/>
      <c r="BQ85" s="109"/>
      <c r="BR85" s="109"/>
      <c r="BS85" s="109"/>
      <c r="BT85" s="109"/>
      <c r="BY85" s="109"/>
      <c r="BZ85" s="109"/>
      <c r="CA85" s="109"/>
      <c r="CB85" s="109"/>
      <c r="CC85" s="109"/>
      <c r="CD85" s="109"/>
      <c r="CE85" s="109"/>
      <c r="CF85" s="109"/>
      <c r="CG85" s="109"/>
      <c r="CH85" s="109"/>
      <c r="CM85" s="109"/>
      <c r="CN85" s="109"/>
      <c r="CO85" s="109"/>
      <c r="CP85" s="109"/>
      <c r="CQ85" s="109"/>
      <c r="CR85" s="109"/>
      <c r="CS85" s="109"/>
      <c r="CT85" s="109"/>
      <c r="CU85" s="109"/>
      <c r="CV85" s="109"/>
    </row>
    <row r="86" spans="4:100">
      <c r="D86" s="106"/>
      <c r="E86" s="107"/>
      <c r="F86" s="108"/>
      <c r="G86" s="108"/>
      <c r="H86" s="107"/>
      <c r="I86" s="108"/>
      <c r="X86" s="109"/>
      <c r="Y86" s="109"/>
      <c r="Z86" s="109"/>
      <c r="AA86" s="109"/>
      <c r="AB86" s="109"/>
      <c r="AC86" s="109"/>
      <c r="AD86" s="109"/>
      <c r="AI86" s="109"/>
      <c r="AJ86" s="109"/>
      <c r="AK86" s="109"/>
      <c r="AL86" s="109"/>
      <c r="AM86" s="109"/>
      <c r="AN86" s="109"/>
      <c r="AO86" s="109"/>
      <c r="AP86" s="109"/>
      <c r="AQ86" s="109"/>
      <c r="AR86" s="109"/>
      <c r="AW86" s="109"/>
      <c r="AX86" s="109"/>
      <c r="AY86" s="109"/>
      <c r="AZ86" s="109"/>
      <c r="BA86" s="109"/>
      <c r="BB86" s="109"/>
      <c r="BC86" s="109"/>
      <c r="BD86" s="109"/>
      <c r="BE86" s="109"/>
      <c r="BF86" s="109"/>
      <c r="BK86" s="109"/>
      <c r="BL86" s="109"/>
      <c r="BM86" s="109"/>
      <c r="BN86" s="109"/>
      <c r="BO86" s="109"/>
      <c r="BP86" s="109"/>
      <c r="BQ86" s="109"/>
      <c r="BR86" s="109"/>
      <c r="BS86" s="109"/>
      <c r="BT86" s="109"/>
      <c r="BY86" s="109"/>
      <c r="BZ86" s="109"/>
      <c r="CA86" s="109"/>
      <c r="CB86" s="109"/>
      <c r="CC86" s="109"/>
      <c r="CD86" s="109"/>
      <c r="CE86" s="109"/>
      <c r="CF86" s="109"/>
      <c r="CG86" s="109"/>
      <c r="CH86" s="109"/>
      <c r="CM86" s="109"/>
      <c r="CN86" s="109"/>
      <c r="CO86" s="109"/>
      <c r="CP86" s="109"/>
      <c r="CQ86" s="109"/>
      <c r="CR86" s="109"/>
      <c r="CS86" s="109"/>
      <c r="CT86" s="109"/>
      <c r="CU86" s="109"/>
      <c r="CV86" s="109"/>
    </row>
    <row r="87" spans="4:100">
      <c r="D87" s="106"/>
      <c r="E87" s="107"/>
      <c r="F87" s="108"/>
      <c r="G87" s="108"/>
      <c r="H87" s="107"/>
      <c r="I87" s="108"/>
      <c r="X87" s="109"/>
      <c r="Y87" s="109"/>
      <c r="Z87" s="109"/>
      <c r="AA87" s="109"/>
      <c r="AB87" s="109"/>
      <c r="AC87" s="109"/>
      <c r="AD87" s="109"/>
      <c r="AI87" s="109"/>
      <c r="AJ87" s="109"/>
      <c r="AK87" s="109"/>
      <c r="AL87" s="109"/>
      <c r="AM87" s="109"/>
      <c r="AN87" s="109"/>
      <c r="AO87" s="109"/>
      <c r="AP87" s="109"/>
      <c r="AQ87" s="109"/>
      <c r="AR87" s="109"/>
      <c r="AW87" s="109"/>
      <c r="AX87" s="109"/>
      <c r="AY87" s="109"/>
      <c r="AZ87" s="109"/>
      <c r="BA87" s="109"/>
      <c r="BB87" s="109"/>
      <c r="BC87" s="109"/>
      <c r="BD87" s="109"/>
      <c r="BE87" s="109"/>
      <c r="BF87" s="109"/>
      <c r="BK87" s="109"/>
      <c r="BL87" s="109"/>
      <c r="BM87" s="109"/>
      <c r="BN87" s="109"/>
      <c r="BO87" s="109"/>
      <c r="BP87" s="109"/>
      <c r="BQ87" s="109"/>
      <c r="BR87" s="109"/>
      <c r="BS87" s="109"/>
      <c r="BT87" s="109"/>
      <c r="BY87" s="109"/>
      <c r="BZ87" s="109"/>
      <c r="CA87" s="109"/>
      <c r="CB87" s="109"/>
      <c r="CC87" s="109"/>
      <c r="CD87" s="109"/>
      <c r="CE87" s="109"/>
      <c r="CF87" s="109"/>
      <c r="CG87" s="109"/>
      <c r="CH87" s="109"/>
      <c r="CM87" s="109"/>
      <c r="CN87" s="109"/>
      <c r="CO87" s="109"/>
      <c r="CP87" s="109"/>
      <c r="CQ87" s="109"/>
      <c r="CR87" s="109"/>
      <c r="CS87" s="109"/>
      <c r="CT87" s="109"/>
      <c r="CU87" s="109"/>
      <c r="CV87" s="109"/>
    </row>
    <row r="88" spans="4:100">
      <c r="D88" s="106"/>
      <c r="E88" s="107"/>
      <c r="F88" s="108"/>
      <c r="G88" s="108"/>
      <c r="H88" s="107"/>
      <c r="I88" s="108"/>
      <c r="X88" s="109"/>
      <c r="Y88" s="109"/>
      <c r="Z88" s="109"/>
      <c r="AA88" s="109"/>
      <c r="AB88" s="109"/>
      <c r="AC88" s="109"/>
      <c r="AD88" s="109"/>
      <c r="AI88" s="109"/>
      <c r="AJ88" s="109"/>
      <c r="AK88" s="109"/>
      <c r="AL88" s="109"/>
      <c r="AM88" s="109"/>
      <c r="AN88" s="109"/>
      <c r="AO88" s="109"/>
      <c r="AP88" s="109"/>
      <c r="AQ88" s="109"/>
      <c r="AR88" s="109"/>
      <c r="AW88" s="109"/>
      <c r="AX88" s="109"/>
      <c r="AY88" s="109"/>
      <c r="AZ88" s="109"/>
      <c r="BA88" s="109"/>
      <c r="BB88" s="109"/>
      <c r="BC88" s="109"/>
      <c r="BD88" s="109"/>
      <c r="BE88" s="109"/>
      <c r="BF88" s="109"/>
      <c r="BK88" s="109"/>
      <c r="BL88" s="109"/>
      <c r="BM88" s="109"/>
      <c r="BN88" s="109"/>
      <c r="BO88" s="109"/>
      <c r="BP88" s="109"/>
      <c r="BQ88" s="109"/>
      <c r="BR88" s="109"/>
      <c r="BS88" s="109"/>
      <c r="BT88" s="109"/>
      <c r="BY88" s="109"/>
      <c r="BZ88" s="109"/>
      <c r="CA88" s="109"/>
      <c r="CB88" s="109"/>
      <c r="CC88" s="109"/>
      <c r="CD88" s="109"/>
      <c r="CE88" s="109"/>
      <c r="CF88" s="109"/>
      <c r="CG88" s="109"/>
      <c r="CH88" s="109"/>
      <c r="CM88" s="109"/>
      <c r="CN88" s="109"/>
      <c r="CO88" s="109"/>
      <c r="CP88" s="109"/>
      <c r="CQ88" s="109"/>
      <c r="CR88" s="109"/>
      <c r="CS88" s="109"/>
      <c r="CT88" s="109"/>
      <c r="CU88" s="109"/>
      <c r="CV88" s="109"/>
    </row>
    <row r="89" spans="4:100">
      <c r="D89" s="106"/>
      <c r="E89" s="107"/>
      <c r="F89" s="108"/>
      <c r="G89" s="108"/>
      <c r="H89" s="107"/>
      <c r="I89" s="108"/>
      <c r="X89" s="109"/>
      <c r="Y89" s="109"/>
      <c r="Z89" s="109"/>
      <c r="AA89" s="109"/>
      <c r="AB89" s="109"/>
      <c r="AC89" s="109"/>
      <c r="AD89" s="109"/>
      <c r="AI89" s="109"/>
      <c r="AJ89" s="109"/>
      <c r="AK89" s="109"/>
      <c r="AL89" s="109"/>
      <c r="AM89" s="109"/>
      <c r="AN89" s="109"/>
      <c r="AO89" s="109"/>
      <c r="AP89" s="109"/>
      <c r="AQ89" s="109"/>
      <c r="AR89" s="109"/>
      <c r="AW89" s="109"/>
      <c r="AX89" s="109"/>
      <c r="AY89" s="109"/>
      <c r="AZ89" s="109"/>
      <c r="BA89" s="109"/>
      <c r="BB89" s="109"/>
      <c r="BC89" s="109"/>
      <c r="BD89" s="109"/>
      <c r="BE89" s="109"/>
      <c r="BF89" s="109"/>
      <c r="BK89" s="109"/>
      <c r="BL89" s="109"/>
      <c r="BM89" s="109"/>
      <c r="BN89" s="109"/>
      <c r="BO89" s="109"/>
      <c r="BP89" s="109"/>
      <c r="BQ89" s="109"/>
      <c r="BR89" s="109"/>
      <c r="BS89" s="109"/>
      <c r="BT89" s="109"/>
      <c r="BY89" s="109"/>
      <c r="BZ89" s="109"/>
      <c r="CA89" s="109"/>
      <c r="CB89" s="109"/>
      <c r="CC89" s="109"/>
      <c r="CD89" s="109"/>
      <c r="CE89" s="109"/>
      <c r="CF89" s="109"/>
      <c r="CG89" s="109"/>
      <c r="CH89" s="109"/>
      <c r="CM89" s="109"/>
      <c r="CN89" s="109"/>
      <c r="CO89" s="109"/>
      <c r="CP89" s="109"/>
      <c r="CQ89" s="109"/>
      <c r="CR89" s="109"/>
      <c r="CS89" s="109"/>
      <c r="CT89" s="109"/>
      <c r="CU89" s="109"/>
      <c r="CV89" s="109"/>
    </row>
    <row r="90" spans="4:100">
      <c r="D90" s="106"/>
      <c r="E90" s="107"/>
      <c r="F90" s="108"/>
      <c r="G90" s="108"/>
      <c r="H90" s="107"/>
      <c r="I90" s="108"/>
      <c r="X90" s="109"/>
      <c r="Y90" s="109"/>
      <c r="Z90" s="109"/>
      <c r="AA90" s="109"/>
      <c r="AB90" s="109"/>
      <c r="AC90" s="109"/>
      <c r="AD90" s="109"/>
      <c r="AI90" s="109"/>
      <c r="AJ90" s="109"/>
      <c r="AK90" s="109"/>
      <c r="AL90" s="109"/>
      <c r="AM90" s="109"/>
      <c r="AN90" s="109"/>
      <c r="AO90" s="109"/>
      <c r="AP90" s="109"/>
      <c r="AQ90" s="109"/>
      <c r="AR90" s="109"/>
      <c r="AW90" s="109"/>
      <c r="AX90" s="109"/>
      <c r="AY90" s="109"/>
      <c r="AZ90" s="109"/>
      <c r="BA90" s="109"/>
      <c r="BB90" s="109"/>
      <c r="BC90" s="109"/>
      <c r="BD90" s="109"/>
      <c r="BE90" s="109"/>
      <c r="BF90" s="109"/>
      <c r="BK90" s="109"/>
      <c r="BL90" s="109"/>
      <c r="BM90" s="109"/>
      <c r="BN90" s="109"/>
      <c r="BO90" s="109"/>
      <c r="BP90" s="109"/>
      <c r="BQ90" s="109"/>
      <c r="BR90" s="109"/>
      <c r="BS90" s="109"/>
      <c r="BT90" s="109"/>
      <c r="BY90" s="109"/>
      <c r="BZ90" s="109"/>
      <c r="CA90" s="109"/>
      <c r="CB90" s="109"/>
      <c r="CC90" s="109"/>
      <c r="CD90" s="109"/>
      <c r="CE90" s="109"/>
      <c r="CF90" s="109"/>
      <c r="CG90" s="109"/>
      <c r="CH90" s="109"/>
      <c r="CM90" s="109"/>
      <c r="CN90" s="109"/>
      <c r="CO90" s="109"/>
      <c r="CP90" s="109"/>
      <c r="CQ90" s="109"/>
      <c r="CR90" s="109"/>
      <c r="CS90" s="109"/>
      <c r="CT90" s="109"/>
      <c r="CU90" s="109"/>
      <c r="CV90" s="109"/>
    </row>
    <row r="91" spans="4:100">
      <c r="D91" s="106"/>
      <c r="E91" s="107"/>
      <c r="F91" s="108"/>
      <c r="G91" s="108"/>
      <c r="H91" s="107"/>
      <c r="I91" s="108"/>
      <c r="X91" s="109"/>
      <c r="Y91" s="109"/>
      <c r="Z91" s="109"/>
      <c r="AA91" s="109"/>
      <c r="AB91" s="109"/>
      <c r="AC91" s="109"/>
      <c r="AD91" s="109"/>
      <c r="AI91" s="109"/>
      <c r="AJ91" s="109"/>
      <c r="AK91" s="109"/>
      <c r="AL91" s="109"/>
      <c r="AM91" s="109"/>
      <c r="AN91" s="109"/>
      <c r="AO91" s="109"/>
      <c r="AP91" s="109"/>
      <c r="AQ91" s="109"/>
      <c r="AR91" s="109"/>
      <c r="AW91" s="109"/>
      <c r="AX91" s="109"/>
      <c r="AY91" s="109"/>
      <c r="AZ91" s="109"/>
      <c r="BA91" s="109"/>
      <c r="BB91" s="109"/>
      <c r="BC91" s="109"/>
      <c r="BD91" s="109"/>
      <c r="BE91" s="109"/>
      <c r="BF91" s="109"/>
      <c r="BK91" s="109"/>
      <c r="BL91" s="109"/>
      <c r="BM91" s="109"/>
      <c r="BN91" s="109"/>
      <c r="BO91" s="109"/>
      <c r="BP91" s="109"/>
      <c r="BQ91" s="109"/>
      <c r="BR91" s="109"/>
      <c r="BS91" s="109"/>
      <c r="BT91" s="109"/>
      <c r="BY91" s="109"/>
      <c r="BZ91" s="109"/>
      <c r="CA91" s="109"/>
      <c r="CB91" s="109"/>
      <c r="CC91" s="109"/>
      <c r="CD91" s="109"/>
      <c r="CE91" s="109"/>
      <c r="CF91" s="109"/>
      <c r="CG91" s="109"/>
      <c r="CH91" s="109"/>
      <c r="CM91" s="109"/>
      <c r="CN91" s="109"/>
      <c r="CO91" s="109"/>
      <c r="CP91" s="109"/>
      <c r="CQ91" s="109"/>
      <c r="CR91" s="109"/>
      <c r="CS91" s="109"/>
      <c r="CT91" s="109"/>
      <c r="CU91" s="109"/>
      <c r="CV91" s="109"/>
    </row>
    <row r="92" spans="4:100">
      <c r="D92" s="106"/>
      <c r="E92" s="107"/>
      <c r="F92" s="108"/>
      <c r="G92" s="108"/>
      <c r="H92" s="107"/>
      <c r="I92" s="108"/>
      <c r="X92" s="109"/>
      <c r="Y92" s="109"/>
      <c r="Z92" s="109"/>
      <c r="AA92" s="109"/>
      <c r="AB92" s="109"/>
      <c r="AC92" s="109"/>
      <c r="AD92" s="109"/>
      <c r="AI92" s="109"/>
      <c r="AJ92" s="109"/>
      <c r="AK92" s="109"/>
      <c r="AL92" s="109"/>
      <c r="AM92" s="109"/>
      <c r="AN92" s="109"/>
      <c r="AO92" s="109"/>
      <c r="AP92" s="109"/>
      <c r="AQ92" s="109"/>
      <c r="AR92" s="109"/>
      <c r="AW92" s="109"/>
      <c r="AX92" s="109"/>
      <c r="AY92" s="109"/>
      <c r="AZ92" s="109"/>
      <c r="BA92" s="109"/>
      <c r="BB92" s="109"/>
      <c r="BC92" s="109"/>
      <c r="BD92" s="109"/>
      <c r="BE92" s="109"/>
      <c r="BF92" s="109"/>
      <c r="BK92" s="109"/>
      <c r="BL92" s="109"/>
      <c r="BM92" s="109"/>
      <c r="BN92" s="109"/>
      <c r="BO92" s="109"/>
      <c r="BP92" s="109"/>
      <c r="BQ92" s="109"/>
      <c r="BR92" s="109"/>
      <c r="BS92" s="109"/>
      <c r="BT92" s="109"/>
      <c r="BY92" s="109"/>
      <c r="BZ92" s="109"/>
      <c r="CA92" s="109"/>
      <c r="CB92" s="109"/>
      <c r="CC92" s="109"/>
      <c r="CD92" s="109"/>
      <c r="CE92" s="109"/>
      <c r="CF92" s="109"/>
      <c r="CG92" s="109"/>
      <c r="CH92" s="109"/>
      <c r="CM92" s="109"/>
      <c r="CN92" s="109"/>
      <c r="CO92" s="109"/>
      <c r="CP92" s="109"/>
      <c r="CQ92" s="109"/>
      <c r="CR92" s="109"/>
      <c r="CS92" s="109"/>
      <c r="CT92" s="109"/>
      <c r="CU92" s="109"/>
      <c r="CV92" s="109"/>
    </row>
    <row r="93" spans="4:100">
      <c r="D93" s="106"/>
      <c r="E93" s="107"/>
      <c r="F93" s="108"/>
      <c r="G93" s="108"/>
      <c r="H93" s="107"/>
      <c r="I93" s="108"/>
      <c r="X93" s="109"/>
      <c r="Y93" s="109"/>
      <c r="Z93" s="109"/>
      <c r="AA93" s="109"/>
      <c r="AB93" s="109"/>
      <c r="AC93" s="109"/>
      <c r="AD93" s="109"/>
      <c r="AI93" s="109"/>
      <c r="AJ93" s="109"/>
      <c r="AK93" s="109"/>
      <c r="AL93" s="109"/>
      <c r="AM93" s="109"/>
      <c r="AN93" s="109"/>
      <c r="AO93" s="109"/>
      <c r="AP93" s="109"/>
      <c r="AQ93" s="109"/>
      <c r="AR93" s="109"/>
      <c r="AW93" s="109"/>
      <c r="AX93" s="109"/>
      <c r="AY93" s="109"/>
      <c r="AZ93" s="109"/>
      <c r="BA93" s="109"/>
      <c r="BB93" s="109"/>
      <c r="BC93" s="109"/>
      <c r="BD93" s="109"/>
      <c r="BE93" s="109"/>
      <c r="BF93" s="109"/>
      <c r="BK93" s="109"/>
      <c r="BL93" s="109"/>
      <c r="BM93" s="109"/>
      <c r="BN93" s="109"/>
      <c r="BO93" s="109"/>
      <c r="BP93" s="109"/>
      <c r="BQ93" s="109"/>
      <c r="BR93" s="109"/>
      <c r="BS93" s="109"/>
      <c r="BT93" s="109"/>
      <c r="BY93" s="109"/>
      <c r="BZ93" s="109"/>
      <c r="CA93" s="109"/>
      <c r="CB93" s="109"/>
      <c r="CC93" s="109"/>
      <c r="CD93" s="109"/>
      <c r="CE93" s="109"/>
      <c r="CF93" s="109"/>
      <c r="CG93" s="109"/>
      <c r="CH93" s="109"/>
      <c r="CM93" s="109"/>
      <c r="CN93" s="109"/>
      <c r="CO93" s="109"/>
      <c r="CP93" s="109"/>
      <c r="CQ93" s="109"/>
      <c r="CR93" s="109"/>
      <c r="CS93" s="109"/>
      <c r="CT93" s="109"/>
      <c r="CU93" s="109"/>
      <c r="CV93" s="109"/>
    </row>
    <row r="94" spans="4:100">
      <c r="D94" s="106"/>
      <c r="E94" s="107"/>
      <c r="F94" s="108"/>
      <c r="G94" s="108"/>
      <c r="H94" s="107"/>
      <c r="I94" s="108"/>
      <c r="X94" s="109"/>
      <c r="Y94" s="109"/>
      <c r="Z94" s="109"/>
      <c r="AA94" s="109"/>
      <c r="AB94" s="109"/>
      <c r="AC94" s="109"/>
      <c r="AD94" s="109"/>
      <c r="AI94" s="109"/>
      <c r="AJ94" s="109"/>
      <c r="AK94" s="109"/>
      <c r="AL94" s="109"/>
      <c r="AM94" s="109"/>
      <c r="AN94" s="109"/>
      <c r="AO94" s="109"/>
      <c r="AP94" s="109"/>
      <c r="AQ94" s="109"/>
      <c r="AR94" s="109"/>
      <c r="AW94" s="109"/>
      <c r="AX94" s="109"/>
      <c r="AY94" s="109"/>
      <c r="AZ94" s="109"/>
      <c r="BA94" s="109"/>
      <c r="BB94" s="109"/>
      <c r="BC94" s="109"/>
      <c r="BD94" s="109"/>
      <c r="BE94" s="109"/>
      <c r="BF94" s="109"/>
      <c r="BK94" s="109"/>
      <c r="BL94" s="109"/>
      <c r="BM94" s="109"/>
      <c r="BN94" s="109"/>
      <c r="BO94" s="109"/>
      <c r="BP94" s="109"/>
      <c r="BQ94" s="109"/>
      <c r="BR94" s="109"/>
      <c r="BS94" s="109"/>
      <c r="BT94" s="109"/>
      <c r="BY94" s="109"/>
      <c r="BZ94" s="109"/>
      <c r="CA94" s="109"/>
      <c r="CB94" s="109"/>
      <c r="CC94" s="109"/>
      <c r="CD94" s="109"/>
      <c r="CE94" s="109"/>
      <c r="CF94" s="109"/>
      <c r="CG94" s="109"/>
      <c r="CH94" s="109"/>
      <c r="CM94" s="109"/>
      <c r="CN94" s="109"/>
      <c r="CO94" s="109"/>
      <c r="CP94" s="109"/>
      <c r="CQ94" s="109"/>
      <c r="CR94" s="109"/>
      <c r="CS94" s="109"/>
      <c r="CT94" s="109"/>
      <c r="CU94" s="109"/>
      <c r="CV94" s="109"/>
    </row>
    <row r="95" spans="4:100">
      <c r="D95" s="106"/>
      <c r="E95" s="107"/>
      <c r="F95" s="108"/>
      <c r="G95" s="108"/>
      <c r="H95" s="107"/>
      <c r="I95" s="108"/>
      <c r="X95" s="109"/>
      <c r="Y95" s="109"/>
      <c r="Z95" s="109"/>
      <c r="AA95" s="109"/>
      <c r="AB95" s="109"/>
      <c r="AC95" s="109"/>
      <c r="AD95" s="109"/>
      <c r="AI95" s="109"/>
      <c r="AJ95" s="109"/>
      <c r="AK95" s="109"/>
      <c r="AL95" s="109"/>
      <c r="AM95" s="109"/>
      <c r="AN95" s="109"/>
      <c r="AO95" s="109"/>
      <c r="AP95" s="109"/>
      <c r="AQ95" s="109"/>
      <c r="AR95" s="109"/>
      <c r="AW95" s="109"/>
      <c r="AX95" s="109"/>
      <c r="AY95" s="109"/>
      <c r="AZ95" s="109"/>
      <c r="BA95" s="109"/>
      <c r="BB95" s="109"/>
      <c r="BC95" s="109"/>
      <c r="BD95" s="109"/>
      <c r="BE95" s="109"/>
      <c r="BF95" s="109"/>
      <c r="BK95" s="109"/>
      <c r="BL95" s="109"/>
      <c r="BM95" s="109"/>
      <c r="BN95" s="109"/>
      <c r="BO95" s="109"/>
      <c r="BP95" s="109"/>
      <c r="BQ95" s="109"/>
      <c r="BR95" s="109"/>
      <c r="BS95" s="109"/>
      <c r="BT95" s="109"/>
      <c r="BY95" s="109"/>
      <c r="BZ95" s="109"/>
      <c r="CA95" s="109"/>
      <c r="CB95" s="109"/>
      <c r="CC95" s="109"/>
      <c r="CD95" s="109"/>
      <c r="CE95" s="109"/>
      <c r="CF95" s="109"/>
      <c r="CG95" s="109"/>
      <c r="CH95" s="109"/>
      <c r="CM95" s="109"/>
      <c r="CN95" s="109"/>
      <c r="CO95" s="109"/>
      <c r="CP95" s="109"/>
      <c r="CQ95" s="109"/>
      <c r="CR95" s="109"/>
      <c r="CS95" s="109"/>
      <c r="CT95" s="109"/>
      <c r="CU95" s="109"/>
      <c r="CV95" s="109"/>
    </row>
    <row r="96" spans="4:100">
      <c r="D96" s="106"/>
      <c r="E96" s="107"/>
      <c r="F96" s="108"/>
      <c r="G96" s="108"/>
      <c r="H96" s="107"/>
      <c r="I96" s="108"/>
      <c r="X96" s="109"/>
      <c r="Y96" s="109"/>
      <c r="Z96" s="109"/>
      <c r="AA96" s="109"/>
      <c r="AB96" s="109"/>
      <c r="AC96" s="109"/>
      <c r="AD96" s="109"/>
      <c r="AI96" s="109"/>
      <c r="AJ96" s="109"/>
      <c r="AK96" s="109"/>
      <c r="AL96" s="109"/>
      <c r="AM96" s="109"/>
      <c r="AN96" s="109"/>
      <c r="AO96" s="109"/>
      <c r="AP96" s="109"/>
      <c r="AQ96" s="109"/>
      <c r="AR96" s="109"/>
      <c r="AW96" s="109"/>
      <c r="AX96" s="109"/>
      <c r="AY96" s="109"/>
      <c r="AZ96" s="109"/>
      <c r="BA96" s="109"/>
      <c r="BB96" s="109"/>
      <c r="BC96" s="109"/>
      <c r="BD96" s="109"/>
      <c r="BE96" s="109"/>
      <c r="BF96" s="109"/>
      <c r="BK96" s="109"/>
      <c r="BL96" s="109"/>
      <c r="BM96" s="109"/>
      <c r="BN96" s="109"/>
      <c r="BO96" s="109"/>
      <c r="BP96" s="109"/>
      <c r="BQ96" s="109"/>
      <c r="BR96" s="109"/>
      <c r="BS96" s="109"/>
      <c r="BT96" s="109"/>
      <c r="BY96" s="109"/>
      <c r="BZ96" s="109"/>
      <c r="CA96" s="109"/>
      <c r="CB96" s="109"/>
      <c r="CC96" s="109"/>
      <c r="CD96" s="109"/>
      <c r="CE96" s="109"/>
      <c r="CF96" s="109"/>
      <c r="CG96" s="109"/>
      <c r="CH96" s="109"/>
      <c r="CM96" s="109"/>
      <c r="CN96" s="109"/>
      <c r="CO96" s="109"/>
      <c r="CP96" s="109"/>
      <c r="CQ96" s="109"/>
      <c r="CR96" s="109"/>
      <c r="CS96" s="109"/>
      <c r="CT96" s="109"/>
      <c r="CU96" s="109"/>
      <c r="CV96" s="109"/>
    </row>
    <row r="97" spans="4:100">
      <c r="D97" s="106"/>
      <c r="E97" s="107"/>
      <c r="F97" s="108"/>
      <c r="G97" s="108"/>
      <c r="H97" s="107"/>
      <c r="I97" s="108"/>
      <c r="X97" s="109"/>
      <c r="Y97" s="109"/>
      <c r="Z97" s="109"/>
      <c r="AA97" s="109"/>
      <c r="AB97" s="109"/>
      <c r="AC97" s="109"/>
      <c r="AD97" s="109"/>
      <c r="AI97" s="109"/>
      <c r="AJ97" s="109"/>
      <c r="AK97" s="109"/>
      <c r="AL97" s="109"/>
      <c r="AM97" s="109"/>
      <c r="AN97" s="109"/>
      <c r="AO97" s="109"/>
      <c r="AP97" s="109"/>
      <c r="AQ97" s="109"/>
      <c r="AR97" s="109"/>
      <c r="AW97" s="109"/>
      <c r="AX97" s="109"/>
      <c r="AY97" s="109"/>
      <c r="AZ97" s="109"/>
      <c r="BA97" s="109"/>
      <c r="BB97" s="109"/>
      <c r="BC97" s="109"/>
      <c r="BD97" s="109"/>
      <c r="BE97" s="109"/>
      <c r="BF97" s="109"/>
      <c r="BK97" s="109"/>
      <c r="BL97" s="109"/>
      <c r="BM97" s="109"/>
      <c r="BN97" s="109"/>
      <c r="BO97" s="109"/>
      <c r="BP97" s="109"/>
      <c r="BQ97" s="109"/>
      <c r="BR97" s="109"/>
      <c r="BS97" s="109"/>
      <c r="BT97" s="109"/>
      <c r="BY97" s="109"/>
      <c r="BZ97" s="109"/>
      <c r="CA97" s="109"/>
      <c r="CB97" s="109"/>
      <c r="CC97" s="109"/>
      <c r="CD97" s="109"/>
      <c r="CE97" s="109"/>
      <c r="CF97" s="109"/>
      <c r="CG97" s="109"/>
      <c r="CH97" s="109"/>
      <c r="CM97" s="109"/>
      <c r="CN97" s="109"/>
      <c r="CO97" s="109"/>
      <c r="CP97" s="109"/>
      <c r="CQ97" s="109"/>
      <c r="CR97" s="109"/>
      <c r="CS97" s="109"/>
      <c r="CT97" s="109"/>
      <c r="CU97" s="109"/>
      <c r="CV97" s="109"/>
    </row>
    <row r="98" spans="4:100">
      <c r="D98" s="106"/>
      <c r="E98" s="107"/>
      <c r="F98" s="108"/>
      <c r="G98" s="108"/>
      <c r="H98" s="107"/>
      <c r="I98" s="108"/>
      <c r="X98" s="109"/>
      <c r="Y98" s="109"/>
      <c r="Z98" s="109"/>
      <c r="AA98" s="109"/>
      <c r="AB98" s="109"/>
      <c r="AC98" s="109"/>
      <c r="AD98" s="109"/>
      <c r="AI98" s="109"/>
      <c r="AJ98" s="109"/>
      <c r="AK98" s="109"/>
      <c r="AL98" s="109"/>
      <c r="AM98" s="109"/>
      <c r="AN98" s="109"/>
      <c r="AO98" s="109"/>
      <c r="AP98" s="109"/>
      <c r="AQ98" s="109"/>
      <c r="AR98" s="109"/>
      <c r="AW98" s="109"/>
      <c r="AX98" s="109"/>
      <c r="AY98" s="109"/>
      <c r="AZ98" s="109"/>
      <c r="BA98" s="109"/>
      <c r="BB98" s="109"/>
      <c r="BC98" s="109"/>
      <c r="BD98" s="109"/>
      <c r="BE98" s="109"/>
      <c r="BF98" s="109"/>
      <c r="BK98" s="109"/>
      <c r="BL98" s="109"/>
      <c r="BM98" s="109"/>
      <c r="BN98" s="109"/>
      <c r="BO98" s="109"/>
      <c r="BP98" s="109"/>
      <c r="BQ98" s="109"/>
      <c r="BR98" s="109"/>
      <c r="BS98" s="109"/>
      <c r="BT98" s="109"/>
      <c r="BY98" s="109"/>
      <c r="BZ98" s="109"/>
      <c r="CA98" s="109"/>
      <c r="CB98" s="109"/>
      <c r="CC98" s="109"/>
      <c r="CD98" s="109"/>
      <c r="CE98" s="109"/>
      <c r="CF98" s="109"/>
      <c r="CG98" s="109"/>
      <c r="CH98" s="109"/>
      <c r="CM98" s="109"/>
      <c r="CN98" s="109"/>
      <c r="CO98" s="109"/>
      <c r="CP98" s="109"/>
      <c r="CQ98" s="109"/>
      <c r="CR98" s="109"/>
      <c r="CS98" s="109"/>
      <c r="CT98" s="109"/>
      <c r="CU98" s="109"/>
      <c r="CV98" s="109"/>
    </row>
    <row r="99" spans="4:100">
      <c r="D99" s="106"/>
      <c r="E99" s="107"/>
      <c r="F99" s="108"/>
      <c r="G99" s="108"/>
      <c r="H99" s="107"/>
      <c r="I99" s="108"/>
      <c r="X99" s="109"/>
      <c r="Y99" s="109"/>
      <c r="Z99" s="109"/>
      <c r="AA99" s="109"/>
      <c r="AB99" s="109"/>
      <c r="AC99" s="109"/>
      <c r="AD99" s="109"/>
      <c r="AI99" s="109"/>
      <c r="AJ99" s="109"/>
      <c r="AK99" s="109"/>
      <c r="AL99" s="109"/>
      <c r="AM99" s="109"/>
      <c r="AN99" s="109"/>
      <c r="AO99" s="109"/>
      <c r="AP99" s="109"/>
      <c r="AQ99" s="109"/>
      <c r="AR99" s="109"/>
      <c r="AW99" s="109"/>
      <c r="AX99" s="109"/>
      <c r="AY99" s="109"/>
      <c r="AZ99" s="109"/>
      <c r="BA99" s="109"/>
      <c r="BB99" s="109"/>
      <c r="BC99" s="109"/>
      <c r="BD99" s="109"/>
      <c r="BE99" s="109"/>
      <c r="BF99" s="109"/>
      <c r="BK99" s="109"/>
      <c r="BL99" s="109"/>
      <c r="BM99" s="109"/>
      <c r="BN99" s="109"/>
      <c r="BO99" s="109"/>
      <c r="BP99" s="109"/>
      <c r="BQ99" s="109"/>
      <c r="BR99" s="109"/>
      <c r="BS99" s="109"/>
      <c r="BT99" s="109"/>
      <c r="BY99" s="109"/>
      <c r="BZ99" s="109"/>
      <c r="CA99" s="109"/>
      <c r="CB99" s="109"/>
      <c r="CC99" s="109"/>
      <c r="CD99" s="109"/>
      <c r="CE99" s="109"/>
      <c r="CF99" s="109"/>
      <c r="CG99" s="109"/>
      <c r="CH99" s="109"/>
      <c r="CM99" s="109"/>
      <c r="CN99" s="109"/>
      <c r="CO99" s="109"/>
      <c r="CP99" s="109"/>
      <c r="CQ99" s="109"/>
      <c r="CR99" s="109"/>
      <c r="CS99" s="109"/>
      <c r="CT99" s="109"/>
      <c r="CU99" s="109"/>
      <c r="CV99" s="109"/>
    </row>
    <row r="100" spans="4:100">
      <c r="D100" s="106"/>
      <c r="E100" s="107"/>
      <c r="F100" s="108"/>
      <c r="G100" s="108"/>
      <c r="H100" s="107"/>
      <c r="I100" s="108"/>
      <c r="X100" s="109"/>
      <c r="Y100" s="109"/>
      <c r="Z100" s="109"/>
      <c r="AA100" s="109"/>
      <c r="AB100" s="109"/>
      <c r="AC100" s="109"/>
      <c r="AD100" s="109"/>
      <c r="AI100" s="109"/>
      <c r="AJ100" s="109"/>
      <c r="AK100" s="109"/>
      <c r="AL100" s="109"/>
      <c r="AM100" s="109"/>
      <c r="AN100" s="109"/>
      <c r="AO100" s="109"/>
      <c r="AP100" s="109"/>
      <c r="AQ100" s="109"/>
      <c r="AR100" s="109"/>
      <c r="AW100" s="109"/>
      <c r="AX100" s="109"/>
      <c r="AY100" s="109"/>
      <c r="AZ100" s="109"/>
      <c r="BA100" s="109"/>
      <c r="BB100" s="109"/>
      <c r="BC100" s="109"/>
      <c r="BD100" s="109"/>
      <c r="BE100" s="109"/>
      <c r="BF100" s="109"/>
      <c r="BK100" s="109"/>
      <c r="BL100" s="109"/>
      <c r="BM100" s="109"/>
      <c r="BN100" s="109"/>
      <c r="BO100" s="109"/>
      <c r="BP100" s="109"/>
      <c r="BQ100" s="109"/>
      <c r="BR100" s="109"/>
      <c r="BS100" s="109"/>
      <c r="BT100" s="109"/>
      <c r="BY100" s="109"/>
      <c r="BZ100" s="109"/>
      <c r="CA100" s="109"/>
      <c r="CB100" s="109"/>
      <c r="CC100" s="109"/>
      <c r="CD100" s="109"/>
      <c r="CE100" s="109"/>
      <c r="CF100" s="109"/>
      <c r="CG100" s="109"/>
      <c r="CH100" s="109"/>
      <c r="CM100" s="109"/>
      <c r="CN100" s="109"/>
      <c r="CO100" s="109"/>
      <c r="CP100" s="109"/>
      <c r="CQ100" s="109"/>
      <c r="CR100" s="109"/>
      <c r="CS100" s="109"/>
      <c r="CT100" s="109"/>
      <c r="CU100" s="109"/>
      <c r="CV100" s="109"/>
    </row>
    <row r="101" spans="4:100">
      <c r="D101" s="106"/>
      <c r="E101" s="107"/>
      <c r="F101" s="108"/>
      <c r="G101" s="108"/>
      <c r="H101" s="107"/>
      <c r="I101" s="108"/>
      <c r="X101" s="109"/>
      <c r="Y101" s="109"/>
      <c r="Z101" s="109"/>
      <c r="AA101" s="109"/>
      <c r="AB101" s="109"/>
      <c r="AC101" s="109"/>
      <c r="AD101" s="109"/>
      <c r="AI101" s="109"/>
      <c r="AJ101" s="109"/>
      <c r="AK101" s="109"/>
      <c r="AL101" s="109"/>
      <c r="AM101" s="109"/>
      <c r="AN101" s="109"/>
      <c r="AO101" s="109"/>
      <c r="AP101" s="109"/>
      <c r="AQ101" s="109"/>
      <c r="AR101" s="109"/>
      <c r="AW101" s="109"/>
      <c r="AX101" s="109"/>
      <c r="AY101" s="109"/>
      <c r="AZ101" s="109"/>
      <c r="BA101" s="109"/>
      <c r="BB101" s="109"/>
      <c r="BC101" s="109"/>
      <c r="BD101" s="109"/>
      <c r="BE101" s="109"/>
      <c r="BF101" s="109"/>
      <c r="BK101" s="109"/>
      <c r="BL101" s="109"/>
      <c r="BM101" s="109"/>
      <c r="BN101" s="109"/>
      <c r="BO101" s="109"/>
      <c r="BP101" s="109"/>
      <c r="BQ101" s="109"/>
      <c r="BR101" s="109"/>
      <c r="BS101" s="109"/>
      <c r="BT101" s="109"/>
      <c r="BY101" s="109"/>
      <c r="BZ101" s="109"/>
      <c r="CA101" s="109"/>
      <c r="CB101" s="109"/>
      <c r="CC101" s="109"/>
      <c r="CD101" s="109"/>
      <c r="CE101" s="109"/>
      <c r="CF101" s="109"/>
      <c r="CG101" s="109"/>
      <c r="CH101" s="109"/>
      <c r="CM101" s="109"/>
      <c r="CN101" s="109"/>
      <c r="CO101" s="109"/>
      <c r="CP101" s="109"/>
      <c r="CQ101" s="109"/>
      <c r="CR101" s="109"/>
      <c r="CS101" s="109"/>
      <c r="CT101" s="109"/>
      <c r="CU101" s="109"/>
      <c r="CV101" s="109"/>
    </row>
    <row r="102" spans="4:100">
      <c r="D102" s="106"/>
      <c r="E102" s="107"/>
      <c r="F102" s="108"/>
      <c r="G102" s="108"/>
      <c r="H102" s="107"/>
      <c r="I102" s="108"/>
      <c r="X102" s="109"/>
      <c r="Y102" s="109"/>
      <c r="Z102" s="109"/>
      <c r="AA102" s="109"/>
      <c r="AB102" s="109"/>
      <c r="AC102" s="109"/>
      <c r="AD102" s="109"/>
      <c r="AI102" s="109"/>
      <c r="AJ102" s="109"/>
      <c r="AK102" s="109"/>
      <c r="AL102" s="109"/>
      <c r="AM102" s="109"/>
      <c r="AN102" s="109"/>
      <c r="AO102" s="109"/>
      <c r="AP102" s="109"/>
      <c r="AQ102" s="109"/>
      <c r="AR102" s="109"/>
      <c r="AW102" s="109"/>
      <c r="AX102" s="109"/>
      <c r="AY102" s="109"/>
      <c r="AZ102" s="109"/>
      <c r="BA102" s="109"/>
      <c r="BB102" s="109"/>
      <c r="BC102" s="109"/>
      <c r="BD102" s="109"/>
      <c r="BE102" s="109"/>
      <c r="BF102" s="109"/>
      <c r="BK102" s="109"/>
      <c r="BL102" s="109"/>
      <c r="BM102" s="109"/>
      <c r="BN102" s="109"/>
      <c r="BO102" s="109"/>
      <c r="BP102" s="109"/>
      <c r="BQ102" s="109"/>
      <c r="BR102" s="109"/>
      <c r="BS102" s="109"/>
      <c r="BT102" s="109"/>
      <c r="BY102" s="109"/>
      <c r="BZ102" s="109"/>
      <c r="CA102" s="109"/>
      <c r="CB102" s="109"/>
      <c r="CC102" s="109"/>
      <c r="CD102" s="109"/>
      <c r="CE102" s="109"/>
      <c r="CF102" s="109"/>
      <c r="CG102" s="109"/>
      <c r="CH102" s="109"/>
      <c r="CM102" s="109"/>
      <c r="CN102" s="109"/>
      <c r="CO102" s="109"/>
      <c r="CP102" s="109"/>
      <c r="CQ102" s="109"/>
      <c r="CR102" s="109"/>
      <c r="CS102" s="109"/>
      <c r="CT102" s="109"/>
      <c r="CU102" s="109"/>
      <c r="CV102" s="109"/>
    </row>
    <row r="103" spans="4:100">
      <c r="D103" s="106"/>
      <c r="E103" s="107"/>
      <c r="F103" s="108"/>
      <c r="G103" s="108"/>
      <c r="H103" s="107"/>
      <c r="I103" s="108"/>
      <c r="X103" s="109"/>
      <c r="Y103" s="109"/>
      <c r="Z103" s="109"/>
      <c r="AA103" s="109"/>
      <c r="AB103" s="109"/>
      <c r="AC103" s="109"/>
      <c r="AD103" s="109"/>
      <c r="AI103" s="109"/>
      <c r="AJ103" s="109"/>
      <c r="AK103" s="109"/>
      <c r="AL103" s="109"/>
      <c r="AM103" s="109"/>
      <c r="AN103" s="109"/>
      <c r="AO103" s="109"/>
      <c r="AP103" s="109"/>
      <c r="AQ103" s="109"/>
      <c r="AR103" s="109"/>
      <c r="AW103" s="109"/>
      <c r="AX103" s="109"/>
      <c r="AY103" s="109"/>
      <c r="AZ103" s="109"/>
      <c r="BA103" s="109"/>
      <c r="BB103" s="109"/>
      <c r="BC103" s="109"/>
      <c r="BD103" s="109"/>
      <c r="BE103" s="109"/>
      <c r="BF103" s="109"/>
      <c r="BK103" s="109"/>
      <c r="BL103" s="109"/>
      <c r="BM103" s="109"/>
      <c r="BN103" s="109"/>
      <c r="BO103" s="109"/>
      <c r="BP103" s="109"/>
      <c r="BQ103" s="109"/>
      <c r="BR103" s="109"/>
      <c r="BS103" s="109"/>
      <c r="BT103" s="109"/>
      <c r="BY103" s="109"/>
      <c r="BZ103" s="109"/>
      <c r="CA103" s="109"/>
      <c r="CB103" s="109"/>
      <c r="CC103" s="109"/>
      <c r="CD103" s="109"/>
      <c r="CE103" s="109"/>
      <c r="CF103" s="109"/>
      <c r="CG103" s="109"/>
      <c r="CH103" s="109"/>
      <c r="CM103" s="109"/>
      <c r="CN103" s="109"/>
      <c r="CO103" s="109"/>
      <c r="CP103" s="109"/>
      <c r="CQ103" s="109"/>
      <c r="CR103" s="109"/>
      <c r="CS103" s="109"/>
      <c r="CT103" s="109"/>
      <c r="CU103" s="109"/>
      <c r="CV103" s="109"/>
    </row>
    <row r="104" spans="4:100">
      <c r="D104" s="106"/>
      <c r="E104" s="107"/>
      <c r="F104" s="108"/>
      <c r="G104" s="108"/>
      <c r="H104" s="107"/>
      <c r="I104" s="108"/>
      <c r="X104" s="109"/>
      <c r="Y104" s="109"/>
      <c r="Z104" s="109"/>
      <c r="AA104" s="109"/>
      <c r="AB104" s="109"/>
      <c r="AC104" s="109"/>
      <c r="AD104" s="109"/>
      <c r="AI104" s="109"/>
      <c r="AJ104" s="109"/>
      <c r="AK104" s="109"/>
      <c r="AL104" s="109"/>
      <c r="AM104" s="109"/>
      <c r="AN104" s="109"/>
      <c r="AO104" s="109"/>
      <c r="AP104" s="109"/>
      <c r="AQ104" s="109"/>
      <c r="AR104" s="109"/>
      <c r="AW104" s="109"/>
      <c r="AX104" s="109"/>
      <c r="AY104" s="109"/>
      <c r="AZ104" s="109"/>
      <c r="BA104" s="109"/>
      <c r="BB104" s="109"/>
      <c r="BC104" s="109"/>
      <c r="BD104" s="109"/>
      <c r="BE104" s="109"/>
      <c r="BF104" s="109"/>
      <c r="BK104" s="109"/>
      <c r="BL104" s="109"/>
      <c r="BM104" s="109"/>
      <c r="BN104" s="109"/>
      <c r="BO104" s="109"/>
      <c r="BP104" s="109"/>
      <c r="BQ104" s="109"/>
      <c r="BR104" s="109"/>
      <c r="BS104" s="109"/>
      <c r="BT104" s="109"/>
      <c r="BY104" s="109"/>
      <c r="BZ104" s="109"/>
      <c r="CA104" s="109"/>
      <c r="CB104" s="109"/>
      <c r="CC104" s="109"/>
      <c r="CD104" s="109"/>
      <c r="CE104" s="109"/>
      <c r="CF104" s="109"/>
      <c r="CG104" s="109"/>
      <c r="CH104" s="109"/>
      <c r="CM104" s="109"/>
      <c r="CN104" s="109"/>
      <c r="CO104" s="109"/>
      <c r="CP104" s="109"/>
      <c r="CQ104" s="109"/>
      <c r="CR104" s="109"/>
      <c r="CS104" s="109"/>
      <c r="CT104" s="109"/>
      <c r="CU104" s="109"/>
      <c r="CV104" s="109"/>
    </row>
    <row r="105" spans="4:100">
      <c r="D105" s="106"/>
      <c r="E105" s="107"/>
      <c r="F105" s="108"/>
      <c r="G105" s="108"/>
      <c r="H105" s="107"/>
      <c r="I105" s="108"/>
      <c r="X105" s="109"/>
      <c r="Y105" s="109"/>
      <c r="Z105" s="109"/>
      <c r="AA105" s="109"/>
      <c r="AB105" s="109"/>
      <c r="AC105" s="109"/>
      <c r="AD105" s="109"/>
      <c r="AI105" s="109"/>
      <c r="AJ105" s="109"/>
      <c r="AK105" s="109"/>
      <c r="AL105" s="109"/>
      <c r="AM105" s="109"/>
      <c r="AN105" s="109"/>
      <c r="AO105" s="109"/>
      <c r="AP105" s="109"/>
      <c r="AQ105" s="109"/>
      <c r="AR105" s="109"/>
      <c r="AW105" s="109"/>
      <c r="AX105" s="109"/>
      <c r="AY105" s="109"/>
      <c r="AZ105" s="109"/>
      <c r="BA105" s="109"/>
      <c r="BB105" s="109"/>
      <c r="BC105" s="109"/>
      <c r="BD105" s="109"/>
      <c r="BE105" s="109"/>
      <c r="BF105" s="109"/>
      <c r="BK105" s="109"/>
      <c r="BL105" s="109"/>
      <c r="BM105" s="109"/>
      <c r="BN105" s="109"/>
      <c r="BO105" s="109"/>
      <c r="BP105" s="109"/>
      <c r="BQ105" s="109"/>
      <c r="BR105" s="109"/>
      <c r="BS105" s="109"/>
      <c r="BT105" s="109"/>
      <c r="BY105" s="109"/>
      <c r="BZ105" s="109"/>
      <c r="CA105" s="109"/>
      <c r="CB105" s="109"/>
      <c r="CC105" s="109"/>
      <c r="CD105" s="109"/>
      <c r="CE105" s="109"/>
      <c r="CF105" s="109"/>
      <c r="CG105" s="109"/>
      <c r="CH105" s="109"/>
      <c r="CM105" s="109"/>
      <c r="CN105" s="109"/>
      <c r="CO105" s="109"/>
      <c r="CP105" s="109"/>
      <c r="CQ105" s="109"/>
      <c r="CR105" s="109"/>
      <c r="CS105" s="109"/>
      <c r="CT105" s="109"/>
      <c r="CU105" s="109"/>
      <c r="CV105" s="109"/>
    </row>
    <row r="106" spans="4:100">
      <c r="D106" s="106"/>
      <c r="E106" s="107"/>
      <c r="F106" s="108"/>
      <c r="G106" s="108"/>
      <c r="H106" s="107"/>
      <c r="I106" s="108"/>
      <c r="X106" s="109"/>
      <c r="Y106" s="109"/>
      <c r="Z106" s="109"/>
      <c r="AA106" s="109"/>
      <c r="AB106" s="109"/>
      <c r="AC106" s="109"/>
      <c r="AD106" s="109"/>
      <c r="AI106" s="109"/>
      <c r="AJ106" s="109"/>
      <c r="AK106" s="109"/>
      <c r="AL106" s="109"/>
      <c r="AM106" s="109"/>
      <c r="AN106" s="109"/>
      <c r="AO106" s="109"/>
      <c r="AP106" s="109"/>
      <c r="AQ106" s="109"/>
      <c r="AR106" s="109"/>
      <c r="AW106" s="109"/>
      <c r="AX106" s="109"/>
      <c r="AY106" s="109"/>
      <c r="AZ106" s="109"/>
      <c r="BA106" s="109"/>
      <c r="BB106" s="109"/>
      <c r="BC106" s="109"/>
      <c r="BD106" s="109"/>
      <c r="BE106" s="109"/>
      <c r="BF106" s="109"/>
      <c r="BK106" s="109"/>
      <c r="BL106" s="109"/>
      <c r="BM106" s="109"/>
      <c r="BN106" s="109"/>
      <c r="BO106" s="109"/>
      <c r="BP106" s="109"/>
      <c r="BQ106" s="109"/>
      <c r="BR106" s="109"/>
      <c r="BS106" s="109"/>
      <c r="BT106" s="109"/>
      <c r="BY106" s="109"/>
      <c r="BZ106" s="109"/>
      <c r="CA106" s="109"/>
      <c r="CB106" s="109"/>
      <c r="CC106" s="109"/>
      <c r="CD106" s="109"/>
      <c r="CE106" s="109"/>
      <c r="CF106" s="109"/>
      <c r="CG106" s="109"/>
      <c r="CH106" s="109"/>
      <c r="CM106" s="109"/>
      <c r="CN106" s="109"/>
      <c r="CO106" s="109"/>
      <c r="CP106" s="109"/>
      <c r="CQ106" s="109"/>
      <c r="CR106" s="109"/>
      <c r="CS106" s="109"/>
      <c r="CT106" s="109"/>
      <c r="CU106" s="109"/>
      <c r="CV106" s="109"/>
    </row>
    <row r="107" spans="4:100">
      <c r="D107" s="106"/>
      <c r="E107" s="107"/>
      <c r="F107" s="108"/>
      <c r="G107" s="108"/>
      <c r="H107" s="107"/>
      <c r="I107" s="108"/>
      <c r="X107" s="109"/>
      <c r="Y107" s="109"/>
      <c r="Z107" s="109"/>
      <c r="AA107" s="109"/>
      <c r="AB107" s="109"/>
      <c r="AC107" s="109"/>
      <c r="AD107" s="109"/>
      <c r="AI107" s="109"/>
      <c r="AJ107" s="109"/>
      <c r="AK107" s="109"/>
      <c r="AL107" s="109"/>
      <c r="AM107" s="109"/>
      <c r="AN107" s="109"/>
      <c r="AO107" s="109"/>
      <c r="AP107" s="109"/>
      <c r="AQ107" s="109"/>
      <c r="AR107" s="109"/>
      <c r="AW107" s="109"/>
      <c r="AX107" s="109"/>
      <c r="AY107" s="109"/>
      <c r="AZ107" s="109"/>
      <c r="BA107" s="109"/>
      <c r="BB107" s="109"/>
      <c r="BC107" s="109"/>
      <c r="BD107" s="109"/>
      <c r="BE107" s="109"/>
      <c r="BF107" s="109"/>
      <c r="BK107" s="109"/>
      <c r="BL107" s="109"/>
      <c r="BM107" s="109"/>
      <c r="BN107" s="109"/>
      <c r="BO107" s="109"/>
      <c r="BP107" s="109"/>
      <c r="BQ107" s="109"/>
      <c r="BR107" s="109"/>
      <c r="BS107" s="109"/>
      <c r="BT107" s="109"/>
      <c r="BY107" s="109"/>
      <c r="BZ107" s="109"/>
      <c r="CA107" s="109"/>
      <c r="CB107" s="109"/>
      <c r="CC107" s="109"/>
      <c r="CD107" s="109"/>
      <c r="CE107" s="109"/>
      <c r="CF107" s="109"/>
      <c r="CG107" s="109"/>
      <c r="CH107" s="109"/>
      <c r="CM107" s="109"/>
      <c r="CN107" s="109"/>
      <c r="CO107" s="109"/>
      <c r="CP107" s="109"/>
      <c r="CQ107" s="109"/>
      <c r="CR107" s="109"/>
      <c r="CS107" s="109"/>
      <c r="CT107" s="109"/>
      <c r="CU107" s="109"/>
      <c r="CV107" s="109"/>
    </row>
    <row r="108" spans="4:100">
      <c r="D108" s="106"/>
      <c r="E108" s="107"/>
      <c r="F108" s="108"/>
      <c r="G108" s="108"/>
      <c r="H108" s="107"/>
      <c r="I108" s="108"/>
      <c r="X108" s="109"/>
      <c r="Y108" s="109"/>
      <c r="Z108" s="109"/>
      <c r="AA108" s="109"/>
      <c r="AB108" s="109"/>
      <c r="AC108" s="109"/>
      <c r="AD108" s="109"/>
      <c r="AI108" s="109"/>
      <c r="AJ108" s="109"/>
      <c r="AK108" s="109"/>
      <c r="AL108" s="109"/>
      <c r="AM108" s="109"/>
      <c r="AN108" s="109"/>
      <c r="AO108" s="109"/>
      <c r="AP108" s="109"/>
      <c r="AQ108" s="109"/>
      <c r="AR108" s="109"/>
      <c r="AW108" s="109"/>
      <c r="AX108" s="109"/>
      <c r="AY108" s="109"/>
      <c r="AZ108" s="109"/>
      <c r="BA108" s="109"/>
      <c r="BB108" s="109"/>
      <c r="BC108" s="109"/>
      <c r="BD108" s="109"/>
      <c r="BE108" s="109"/>
      <c r="BF108" s="109"/>
      <c r="BK108" s="109"/>
      <c r="BL108" s="109"/>
      <c r="BM108" s="109"/>
      <c r="BN108" s="109"/>
      <c r="BO108" s="109"/>
      <c r="BP108" s="109"/>
      <c r="BQ108" s="109"/>
      <c r="BR108" s="109"/>
      <c r="BS108" s="109"/>
      <c r="BT108" s="109"/>
      <c r="BY108" s="109"/>
      <c r="BZ108" s="109"/>
      <c r="CA108" s="109"/>
      <c r="CB108" s="109"/>
      <c r="CC108" s="109"/>
      <c r="CD108" s="109"/>
      <c r="CE108" s="109"/>
      <c r="CF108" s="109"/>
      <c r="CG108" s="109"/>
      <c r="CH108" s="109"/>
      <c r="CM108" s="109"/>
      <c r="CN108" s="109"/>
      <c r="CO108" s="109"/>
      <c r="CP108" s="109"/>
      <c r="CQ108" s="109"/>
      <c r="CR108" s="109"/>
      <c r="CS108" s="109"/>
      <c r="CT108" s="109"/>
      <c r="CU108" s="109"/>
      <c r="CV108" s="109"/>
    </row>
    <row r="109" spans="4:100">
      <c r="D109" s="106"/>
      <c r="E109" s="107"/>
      <c r="F109" s="108"/>
      <c r="G109" s="108"/>
      <c r="H109" s="107"/>
      <c r="I109" s="108"/>
      <c r="X109" s="109"/>
      <c r="Y109" s="109"/>
      <c r="Z109" s="109"/>
      <c r="AA109" s="109"/>
      <c r="AB109" s="109"/>
      <c r="AC109" s="109"/>
      <c r="AD109" s="109"/>
      <c r="AI109" s="109"/>
      <c r="AJ109" s="109"/>
      <c r="AK109" s="109"/>
      <c r="AL109" s="109"/>
      <c r="AM109" s="109"/>
      <c r="AN109" s="109"/>
      <c r="AO109" s="109"/>
      <c r="AP109" s="109"/>
      <c r="AQ109" s="109"/>
      <c r="AR109" s="109"/>
      <c r="AW109" s="109"/>
      <c r="AX109" s="109"/>
      <c r="AY109" s="109"/>
      <c r="AZ109" s="109"/>
      <c r="BA109" s="109"/>
      <c r="BB109" s="109"/>
      <c r="BC109" s="109"/>
      <c r="BD109" s="109"/>
      <c r="BE109" s="109"/>
      <c r="BF109" s="109"/>
      <c r="BK109" s="109"/>
      <c r="BL109" s="109"/>
      <c r="BM109" s="109"/>
      <c r="BN109" s="109"/>
      <c r="BO109" s="109"/>
      <c r="BP109" s="109"/>
      <c r="BQ109" s="109"/>
      <c r="BR109" s="109"/>
      <c r="BS109" s="109"/>
      <c r="BT109" s="109"/>
      <c r="BY109" s="109"/>
      <c r="BZ109" s="109"/>
      <c r="CA109" s="109"/>
      <c r="CB109" s="109"/>
      <c r="CC109" s="109"/>
      <c r="CD109" s="109"/>
      <c r="CE109" s="109"/>
      <c r="CF109" s="109"/>
      <c r="CG109" s="109"/>
      <c r="CH109" s="109"/>
      <c r="CM109" s="109"/>
      <c r="CN109" s="109"/>
      <c r="CO109" s="109"/>
      <c r="CP109" s="109"/>
      <c r="CQ109" s="109"/>
      <c r="CR109" s="109"/>
      <c r="CS109" s="109"/>
      <c r="CT109" s="109"/>
      <c r="CU109" s="109"/>
      <c r="CV109" s="109"/>
    </row>
    <row r="110" spans="4:100">
      <c r="D110" s="106"/>
      <c r="E110" s="107"/>
      <c r="F110" s="108"/>
      <c r="G110" s="108"/>
      <c r="H110" s="107"/>
      <c r="I110" s="108"/>
      <c r="X110" s="109"/>
      <c r="Y110" s="109"/>
      <c r="Z110" s="109"/>
      <c r="AA110" s="109"/>
      <c r="AB110" s="109"/>
      <c r="AC110" s="109"/>
      <c r="AD110" s="109"/>
      <c r="AI110" s="109"/>
      <c r="AJ110" s="109"/>
      <c r="AK110" s="109"/>
      <c r="AL110" s="109"/>
      <c r="AM110" s="109"/>
      <c r="AN110" s="109"/>
      <c r="AO110" s="109"/>
      <c r="AP110" s="109"/>
      <c r="AQ110" s="109"/>
      <c r="AR110" s="109"/>
      <c r="AW110" s="109"/>
      <c r="AX110" s="109"/>
      <c r="AY110" s="109"/>
      <c r="AZ110" s="109"/>
      <c r="BA110" s="109"/>
      <c r="BB110" s="109"/>
      <c r="BC110" s="109"/>
      <c r="BD110" s="109"/>
      <c r="BE110" s="109"/>
      <c r="BF110" s="109"/>
      <c r="BK110" s="109"/>
      <c r="BL110" s="109"/>
      <c r="BM110" s="109"/>
      <c r="BN110" s="109"/>
      <c r="BO110" s="109"/>
      <c r="BP110" s="109"/>
      <c r="BQ110" s="109"/>
      <c r="BR110" s="109"/>
      <c r="BS110" s="109"/>
      <c r="BT110" s="109"/>
      <c r="BY110" s="109"/>
      <c r="BZ110" s="109"/>
      <c r="CA110" s="109"/>
      <c r="CB110" s="109"/>
      <c r="CC110" s="109"/>
      <c r="CD110" s="109"/>
      <c r="CE110" s="109"/>
      <c r="CF110" s="109"/>
      <c r="CG110" s="109"/>
      <c r="CH110" s="109"/>
      <c r="CM110" s="109"/>
      <c r="CN110" s="109"/>
      <c r="CO110" s="109"/>
      <c r="CP110" s="109"/>
      <c r="CQ110" s="109"/>
      <c r="CR110" s="109"/>
      <c r="CS110" s="109"/>
      <c r="CT110" s="109"/>
      <c r="CU110" s="109"/>
      <c r="CV110" s="109"/>
    </row>
    <row r="111" spans="4:100">
      <c r="D111" s="106"/>
      <c r="E111" s="107"/>
      <c r="F111" s="108"/>
      <c r="G111" s="108"/>
      <c r="H111" s="107"/>
      <c r="I111" s="108"/>
      <c r="X111" s="109"/>
      <c r="Y111" s="109"/>
      <c r="Z111" s="109"/>
      <c r="AA111" s="109"/>
      <c r="AB111" s="109"/>
      <c r="AC111" s="109"/>
      <c r="AD111" s="109"/>
      <c r="AI111" s="109"/>
      <c r="AJ111" s="109"/>
      <c r="AK111" s="109"/>
      <c r="AL111" s="109"/>
      <c r="AM111" s="109"/>
      <c r="AN111" s="109"/>
      <c r="AO111" s="109"/>
      <c r="AP111" s="109"/>
      <c r="AQ111" s="109"/>
      <c r="AR111" s="109"/>
      <c r="AW111" s="109"/>
      <c r="AX111" s="109"/>
      <c r="AY111" s="109"/>
      <c r="AZ111" s="109"/>
      <c r="BA111" s="109"/>
      <c r="BB111" s="109"/>
      <c r="BC111" s="109"/>
      <c r="BD111" s="109"/>
      <c r="BE111" s="109"/>
      <c r="BF111" s="109"/>
      <c r="BK111" s="109"/>
      <c r="BL111" s="109"/>
      <c r="BM111" s="109"/>
      <c r="BN111" s="109"/>
      <c r="BO111" s="109"/>
      <c r="BP111" s="109"/>
      <c r="BQ111" s="109"/>
      <c r="BR111" s="109"/>
      <c r="BS111" s="109"/>
      <c r="BT111" s="109"/>
      <c r="BY111" s="109"/>
      <c r="BZ111" s="109"/>
      <c r="CA111" s="109"/>
      <c r="CB111" s="109"/>
      <c r="CC111" s="109"/>
      <c r="CD111" s="109"/>
      <c r="CE111" s="109"/>
      <c r="CF111" s="109"/>
      <c r="CG111" s="109"/>
      <c r="CH111" s="109"/>
      <c r="CM111" s="109"/>
      <c r="CN111" s="109"/>
      <c r="CO111" s="109"/>
      <c r="CP111" s="109"/>
      <c r="CQ111" s="109"/>
      <c r="CR111" s="109"/>
      <c r="CS111" s="109"/>
      <c r="CT111" s="109"/>
      <c r="CU111" s="109"/>
      <c r="CV111" s="109"/>
    </row>
    <row r="112" spans="4:100">
      <c r="D112" s="106"/>
      <c r="E112" s="107"/>
      <c r="F112" s="108"/>
      <c r="G112" s="108"/>
      <c r="H112" s="107"/>
      <c r="I112" s="108"/>
      <c r="X112" s="109"/>
      <c r="Y112" s="109"/>
      <c r="Z112" s="109"/>
      <c r="AA112" s="109"/>
      <c r="AB112" s="109"/>
      <c r="AC112" s="109"/>
      <c r="AD112" s="109"/>
      <c r="AI112" s="109"/>
      <c r="AJ112" s="109"/>
      <c r="AK112" s="109"/>
      <c r="AL112" s="109"/>
      <c r="AM112" s="109"/>
      <c r="AN112" s="109"/>
      <c r="AO112" s="109"/>
      <c r="AP112" s="109"/>
      <c r="AQ112" s="109"/>
      <c r="AR112" s="109"/>
      <c r="AW112" s="109"/>
      <c r="AX112" s="109"/>
      <c r="AY112" s="109"/>
      <c r="AZ112" s="109"/>
      <c r="BA112" s="109"/>
      <c r="BB112" s="109"/>
      <c r="BC112" s="109"/>
      <c r="BD112" s="109"/>
      <c r="BE112" s="109"/>
      <c r="BF112" s="109"/>
      <c r="BK112" s="109"/>
      <c r="BL112" s="109"/>
      <c r="BM112" s="109"/>
      <c r="BN112" s="109"/>
      <c r="BO112" s="109"/>
      <c r="BP112" s="109"/>
      <c r="BQ112" s="109"/>
      <c r="BR112" s="109"/>
      <c r="BS112" s="109"/>
      <c r="BT112" s="109"/>
      <c r="BY112" s="109"/>
      <c r="BZ112" s="109"/>
      <c r="CA112" s="109"/>
      <c r="CB112" s="109"/>
      <c r="CC112" s="109"/>
      <c r="CD112" s="109"/>
      <c r="CE112" s="109"/>
      <c r="CF112" s="109"/>
      <c r="CG112" s="109"/>
      <c r="CH112" s="109"/>
      <c r="CM112" s="109"/>
      <c r="CN112" s="109"/>
      <c r="CO112" s="109"/>
      <c r="CP112" s="109"/>
      <c r="CQ112" s="109"/>
      <c r="CR112" s="109"/>
      <c r="CS112" s="109"/>
      <c r="CT112" s="109"/>
      <c r="CU112" s="109"/>
      <c r="CV112" s="109"/>
    </row>
    <row r="113" spans="4:100">
      <c r="D113" s="106"/>
      <c r="E113" s="107"/>
      <c r="F113" s="108"/>
      <c r="G113" s="108"/>
      <c r="H113" s="107"/>
      <c r="I113" s="108"/>
      <c r="X113" s="109"/>
      <c r="Y113" s="109"/>
      <c r="Z113" s="109"/>
      <c r="AA113" s="109"/>
      <c r="AB113" s="109"/>
      <c r="AC113" s="109"/>
      <c r="AD113" s="109"/>
      <c r="AI113" s="109"/>
      <c r="AJ113" s="109"/>
      <c r="AK113" s="109"/>
      <c r="AL113" s="109"/>
      <c r="AM113" s="109"/>
      <c r="AN113" s="109"/>
      <c r="AO113" s="109"/>
      <c r="AP113" s="109"/>
      <c r="AQ113" s="109"/>
      <c r="AR113" s="109"/>
      <c r="AW113" s="109"/>
      <c r="AX113" s="109"/>
      <c r="AY113" s="109"/>
      <c r="AZ113" s="109"/>
      <c r="BA113" s="109"/>
      <c r="BB113" s="109"/>
      <c r="BC113" s="109"/>
      <c r="BD113" s="109"/>
      <c r="BE113" s="109"/>
      <c r="BF113" s="109"/>
      <c r="BK113" s="109"/>
      <c r="BL113" s="109"/>
      <c r="BM113" s="109"/>
      <c r="BN113" s="109"/>
      <c r="BO113" s="109"/>
      <c r="BP113" s="109"/>
      <c r="BQ113" s="109"/>
      <c r="BR113" s="109"/>
      <c r="BS113" s="109"/>
      <c r="BT113" s="109"/>
      <c r="BY113" s="109"/>
      <c r="BZ113" s="109"/>
      <c r="CA113" s="109"/>
      <c r="CB113" s="109"/>
      <c r="CC113" s="109"/>
      <c r="CD113" s="109"/>
      <c r="CE113" s="109"/>
      <c r="CF113" s="109"/>
      <c r="CG113" s="109"/>
      <c r="CH113" s="109"/>
      <c r="CM113" s="109"/>
      <c r="CN113" s="109"/>
      <c r="CO113" s="109"/>
      <c r="CP113" s="109"/>
      <c r="CQ113" s="109"/>
      <c r="CR113" s="109"/>
      <c r="CS113" s="109"/>
      <c r="CT113" s="109"/>
      <c r="CU113" s="109"/>
      <c r="CV113" s="109"/>
    </row>
    <row r="114" spans="4:100">
      <c r="D114" s="106"/>
      <c r="E114" s="107"/>
      <c r="F114" s="108"/>
      <c r="G114" s="108"/>
      <c r="H114" s="107"/>
      <c r="I114" s="108"/>
      <c r="X114" s="109"/>
      <c r="Y114" s="109"/>
      <c r="Z114" s="109"/>
      <c r="AA114" s="109"/>
      <c r="AB114" s="109"/>
      <c r="AC114" s="109"/>
      <c r="AD114" s="109"/>
      <c r="AI114" s="109"/>
      <c r="AJ114" s="109"/>
      <c r="AK114" s="109"/>
      <c r="AL114" s="109"/>
      <c r="AM114" s="109"/>
      <c r="AN114" s="109"/>
      <c r="AO114" s="109"/>
      <c r="AP114" s="109"/>
      <c r="AQ114" s="109"/>
      <c r="AR114" s="109"/>
      <c r="AW114" s="109"/>
      <c r="AX114" s="109"/>
      <c r="AY114" s="109"/>
      <c r="AZ114" s="109"/>
      <c r="BA114" s="109"/>
      <c r="BB114" s="109"/>
      <c r="BC114" s="109"/>
      <c r="BD114" s="109"/>
      <c r="BE114" s="109"/>
      <c r="BF114" s="109"/>
      <c r="BK114" s="109"/>
      <c r="BL114" s="109"/>
      <c r="BM114" s="109"/>
      <c r="BN114" s="109"/>
      <c r="BO114" s="109"/>
      <c r="BP114" s="109"/>
      <c r="BQ114" s="109"/>
      <c r="BR114" s="109"/>
      <c r="BS114" s="109"/>
      <c r="BT114" s="109"/>
      <c r="BY114" s="109"/>
      <c r="BZ114" s="109"/>
      <c r="CA114" s="109"/>
      <c r="CB114" s="109"/>
      <c r="CC114" s="109"/>
      <c r="CD114" s="109"/>
      <c r="CE114" s="109"/>
      <c r="CF114" s="109"/>
      <c r="CG114" s="109"/>
      <c r="CH114" s="109"/>
      <c r="CM114" s="109"/>
      <c r="CN114" s="109"/>
      <c r="CO114" s="109"/>
      <c r="CP114" s="109"/>
      <c r="CQ114" s="109"/>
      <c r="CR114" s="109"/>
      <c r="CS114" s="109"/>
      <c r="CT114" s="109"/>
      <c r="CU114" s="109"/>
      <c r="CV114" s="109"/>
    </row>
    <row r="115" spans="4:100">
      <c r="D115" s="106"/>
      <c r="E115" s="107"/>
      <c r="F115" s="108"/>
      <c r="G115" s="108"/>
      <c r="H115" s="107"/>
      <c r="I115" s="108"/>
      <c r="X115" s="109"/>
      <c r="Y115" s="109"/>
      <c r="Z115" s="109"/>
      <c r="AA115" s="109"/>
      <c r="AB115" s="109"/>
      <c r="AC115" s="109"/>
      <c r="AD115" s="109"/>
      <c r="AI115" s="109"/>
      <c r="AJ115" s="109"/>
      <c r="AK115" s="109"/>
      <c r="AL115" s="109"/>
      <c r="AM115" s="109"/>
      <c r="AN115" s="109"/>
      <c r="AO115" s="109"/>
      <c r="AP115" s="109"/>
      <c r="AQ115" s="109"/>
      <c r="AR115" s="109"/>
      <c r="AW115" s="109"/>
      <c r="AX115" s="109"/>
      <c r="AY115" s="109"/>
      <c r="AZ115" s="109"/>
      <c r="BA115" s="109"/>
      <c r="BB115" s="109"/>
      <c r="BC115" s="109"/>
      <c r="BD115" s="109"/>
      <c r="BE115" s="109"/>
      <c r="BF115" s="109"/>
      <c r="BK115" s="109"/>
      <c r="BL115" s="109"/>
      <c r="BM115" s="109"/>
      <c r="BN115" s="109"/>
      <c r="BO115" s="109"/>
      <c r="BP115" s="109"/>
      <c r="BQ115" s="109"/>
      <c r="BR115" s="109"/>
      <c r="BS115" s="109"/>
      <c r="BT115" s="109"/>
      <c r="BY115" s="109"/>
      <c r="BZ115" s="109"/>
      <c r="CA115" s="109"/>
      <c r="CB115" s="109"/>
      <c r="CC115" s="109"/>
      <c r="CD115" s="109"/>
      <c r="CE115" s="109"/>
      <c r="CF115" s="109"/>
      <c r="CG115" s="109"/>
      <c r="CH115" s="109"/>
      <c r="CM115" s="109"/>
      <c r="CN115" s="109"/>
      <c r="CO115" s="109"/>
      <c r="CP115" s="109"/>
      <c r="CQ115" s="109"/>
      <c r="CR115" s="109"/>
      <c r="CS115" s="109"/>
      <c r="CT115" s="109"/>
      <c r="CU115" s="109"/>
      <c r="CV115" s="109"/>
    </row>
    <row r="116" spans="4:100">
      <c r="D116" s="106"/>
      <c r="E116" s="107"/>
      <c r="F116" s="108"/>
      <c r="G116" s="108"/>
      <c r="H116" s="107"/>
      <c r="I116" s="108"/>
      <c r="X116" s="109"/>
      <c r="Y116" s="109"/>
      <c r="Z116" s="109"/>
      <c r="AA116" s="109"/>
      <c r="AB116" s="109"/>
      <c r="AC116" s="109"/>
      <c r="AD116" s="109"/>
      <c r="AI116" s="109"/>
      <c r="AJ116" s="109"/>
      <c r="AK116" s="109"/>
      <c r="AL116" s="109"/>
      <c r="AM116" s="109"/>
      <c r="AN116" s="109"/>
      <c r="AO116" s="109"/>
      <c r="AP116" s="109"/>
      <c r="AQ116" s="109"/>
      <c r="AR116" s="109"/>
      <c r="AW116" s="109"/>
      <c r="AX116" s="109"/>
      <c r="AY116" s="109"/>
      <c r="AZ116" s="109"/>
      <c r="BA116" s="109"/>
      <c r="BB116" s="109"/>
      <c r="BC116" s="109"/>
      <c r="BD116" s="109"/>
      <c r="BE116" s="109"/>
      <c r="BF116" s="109"/>
      <c r="BK116" s="109"/>
      <c r="BL116" s="109"/>
      <c r="BM116" s="109"/>
      <c r="BN116" s="109"/>
      <c r="BO116" s="109"/>
      <c r="BP116" s="109"/>
      <c r="BQ116" s="109"/>
      <c r="BR116" s="109"/>
      <c r="BS116" s="109"/>
      <c r="BT116" s="109"/>
      <c r="BY116" s="109"/>
      <c r="BZ116" s="109"/>
      <c r="CA116" s="109"/>
      <c r="CB116" s="109"/>
      <c r="CC116" s="109"/>
      <c r="CD116" s="109"/>
      <c r="CE116" s="109"/>
      <c r="CF116" s="109"/>
      <c r="CG116" s="109"/>
      <c r="CH116" s="109"/>
      <c r="CM116" s="109"/>
      <c r="CN116" s="109"/>
      <c r="CO116" s="109"/>
      <c r="CP116" s="109"/>
      <c r="CQ116" s="109"/>
      <c r="CR116" s="109"/>
      <c r="CS116" s="109"/>
      <c r="CT116" s="109"/>
      <c r="CU116" s="109"/>
      <c r="CV116" s="109"/>
    </row>
    <row r="117" spans="4:100">
      <c r="D117" s="106"/>
      <c r="E117" s="107"/>
      <c r="F117" s="108"/>
      <c r="G117" s="108"/>
      <c r="H117" s="107"/>
      <c r="I117" s="108"/>
      <c r="X117" s="109"/>
      <c r="Y117" s="109"/>
      <c r="Z117" s="109"/>
      <c r="AA117" s="109"/>
      <c r="AB117" s="109"/>
      <c r="AC117" s="109"/>
      <c r="AD117" s="109"/>
      <c r="AI117" s="109"/>
      <c r="AJ117" s="109"/>
      <c r="AK117" s="109"/>
      <c r="AL117" s="109"/>
      <c r="AM117" s="109"/>
      <c r="AN117" s="109"/>
      <c r="AO117" s="109"/>
      <c r="AP117" s="109"/>
      <c r="AQ117" s="109"/>
      <c r="AR117" s="109"/>
      <c r="AW117" s="109"/>
      <c r="AX117" s="109"/>
      <c r="AY117" s="109"/>
      <c r="AZ117" s="109"/>
      <c r="BA117" s="109"/>
      <c r="BB117" s="109"/>
      <c r="BC117" s="109"/>
      <c r="BD117" s="109"/>
      <c r="BE117" s="109"/>
      <c r="BF117" s="109"/>
      <c r="BK117" s="109"/>
      <c r="BL117" s="109"/>
      <c r="BM117" s="109"/>
      <c r="BN117" s="109"/>
      <c r="BO117" s="109"/>
      <c r="BP117" s="109"/>
      <c r="BQ117" s="109"/>
      <c r="BR117" s="109"/>
      <c r="BS117" s="109"/>
      <c r="BT117" s="109"/>
      <c r="BY117" s="109"/>
      <c r="BZ117" s="109"/>
      <c r="CA117" s="109"/>
      <c r="CB117" s="109"/>
      <c r="CC117" s="109"/>
      <c r="CD117" s="109"/>
      <c r="CE117" s="109"/>
      <c r="CF117" s="109"/>
      <c r="CG117" s="109"/>
      <c r="CH117" s="109"/>
      <c r="CM117" s="109"/>
      <c r="CN117" s="109"/>
      <c r="CO117" s="109"/>
      <c r="CP117" s="109"/>
      <c r="CQ117" s="109"/>
      <c r="CR117" s="109"/>
      <c r="CS117" s="109"/>
      <c r="CT117" s="109"/>
      <c r="CU117" s="109"/>
      <c r="CV117" s="109"/>
    </row>
    <row r="118" spans="4:100">
      <c r="D118" s="106"/>
      <c r="E118" s="107"/>
      <c r="F118" s="108"/>
      <c r="G118" s="108"/>
      <c r="H118" s="107"/>
      <c r="I118" s="108"/>
      <c r="X118" s="109"/>
      <c r="Y118" s="109"/>
      <c r="Z118" s="109"/>
      <c r="AA118" s="109"/>
      <c r="AB118" s="109"/>
      <c r="AC118" s="109"/>
      <c r="AD118" s="109"/>
      <c r="AI118" s="109"/>
      <c r="AJ118" s="109"/>
      <c r="AK118" s="109"/>
      <c r="AL118" s="109"/>
      <c r="AM118" s="109"/>
      <c r="AN118" s="109"/>
      <c r="AO118" s="109"/>
      <c r="AP118" s="109"/>
      <c r="AQ118" s="109"/>
      <c r="AR118" s="109"/>
      <c r="AW118" s="109"/>
      <c r="AX118" s="109"/>
      <c r="AY118" s="109"/>
      <c r="AZ118" s="109"/>
      <c r="BA118" s="109"/>
      <c r="BB118" s="109"/>
      <c r="BC118" s="109"/>
      <c r="BD118" s="109"/>
      <c r="BE118" s="109"/>
      <c r="BF118" s="109"/>
      <c r="BK118" s="109"/>
      <c r="BL118" s="109"/>
      <c r="BM118" s="109"/>
      <c r="BN118" s="109"/>
      <c r="BO118" s="109"/>
      <c r="BP118" s="109"/>
      <c r="BQ118" s="109"/>
      <c r="BR118" s="109"/>
      <c r="BS118" s="109"/>
      <c r="BT118" s="109"/>
      <c r="BY118" s="109"/>
      <c r="BZ118" s="109"/>
      <c r="CA118" s="109"/>
      <c r="CB118" s="109"/>
      <c r="CC118" s="109"/>
      <c r="CD118" s="109"/>
      <c r="CE118" s="109"/>
      <c r="CF118" s="109"/>
      <c r="CG118" s="109"/>
      <c r="CH118" s="109"/>
      <c r="CM118" s="109"/>
      <c r="CN118" s="109"/>
      <c r="CO118" s="109"/>
      <c r="CP118" s="109"/>
      <c r="CQ118" s="109"/>
      <c r="CR118" s="109"/>
      <c r="CS118" s="109"/>
      <c r="CT118" s="109"/>
      <c r="CU118" s="109"/>
      <c r="CV118" s="109"/>
    </row>
    <row r="119" spans="4:100">
      <c r="D119" s="106"/>
      <c r="E119" s="107"/>
      <c r="F119" s="108"/>
      <c r="G119" s="108"/>
      <c r="H119" s="107"/>
      <c r="I119" s="108"/>
      <c r="X119" s="109"/>
      <c r="Y119" s="109"/>
      <c r="Z119" s="109"/>
      <c r="AA119" s="109"/>
      <c r="AB119" s="109"/>
      <c r="AC119" s="109"/>
      <c r="AD119" s="109"/>
      <c r="AI119" s="109"/>
      <c r="AJ119" s="109"/>
      <c r="AK119" s="109"/>
      <c r="AL119" s="109"/>
      <c r="AM119" s="109"/>
      <c r="AN119" s="109"/>
      <c r="AO119" s="109"/>
      <c r="AP119" s="109"/>
      <c r="AQ119" s="109"/>
      <c r="AR119" s="109"/>
      <c r="AW119" s="109"/>
      <c r="AX119" s="109"/>
      <c r="AY119" s="109"/>
      <c r="AZ119" s="109"/>
      <c r="BA119" s="109"/>
      <c r="BB119" s="109"/>
      <c r="BC119" s="109"/>
      <c r="BD119" s="109"/>
      <c r="BE119" s="109"/>
      <c r="BF119" s="109"/>
      <c r="BK119" s="109"/>
      <c r="BL119" s="109"/>
      <c r="BM119" s="109"/>
      <c r="BN119" s="109"/>
      <c r="BO119" s="109"/>
      <c r="BP119" s="109"/>
      <c r="BQ119" s="109"/>
      <c r="BR119" s="109"/>
      <c r="BS119" s="109"/>
      <c r="BT119" s="109"/>
      <c r="BY119" s="109"/>
      <c r="BZ119" s="109"/>
      <c r="CA119" s="109"/>
      <c r="CB119" s="109"/>
      <c r="CC119" s="109"/>
      <c r="CD119" s="109"/>
      <c r="CE119" s="109"/>
      <c r="CF119" s="109"/>
      <c r="CG119" s="109"/>
      <c r="CH119" s="109"/>
      <c r="CM119" s="109"/>
      <c r="CN119" s="109"/>
      <c r="CO119" s="109"/>
      <c r="CP119" s="109"/>
      <c r="CQ119" s="109"/>
      <c r="CR119" s="109"/>
      <c r="CS119" s="109"/>
      <c r="CT119" s="109"/>
      <c r="CU119" s="109"/>
      <c r="CV119" s="109"/>
    </row>
    <row r="120" spans="4:100">
      <c r="D120" s="106"/>
      <c r="E120" s="107"/>
      <c r="F120" s="108"/>
      <c r="G120" s="108"/>
      <c r="H120" s="107"/>
      <c r="I120" s="108"/>
      <c r="X120" s="109"/>
      <c r="Y120" s="109"/>
      <c r="Z120" s="109"/>
      <c r="AA120" s="109"/>
      <c r="AB120" s="109"/>
      <c r="AC120" s="109"/>
      <c r="AD120" s="109"/>
      <c r="AI120" s="109"/>
      <c r="AJ120" s="109"/>
      <c r="AK120" s="109"/>
      <c r="AL120" s="109"/>
      <c r="AM120" s="109"/>
      <c r="AN120" s="109"/>
      <c r="AO120" s="109"/>
      <c r="AP120" s="109"/>
      <c r="AQ120" s="109"/>
      <c r="AR120" s="109"/>
      <c r="AW120" s="109"/>
      <c r="AX120" s="109"/>
      <c r="AY120" s="109"/>
      <c r="AZ120" s="109"/>
      <c r="BA120" s="109"/>
      <c r="BB120" s="109"/>
      <c r="BC120" s="109"/>
      <c r="BD120" s="109"/>
      <c r="BE120" s="109"/>
      <c r="BF120" s="109"/>
      <c r="BK120" s="109"/>
      <c r="BL120" s="109"/>
      <c r="BM120" s="109"/>
      <c r="BN120" s="109"/>
      <c r="BO120" s="109"/>
      <c r="BP120" s="109"/>
      <c r="BQ120" s="109"/>
      <c r="BR120" s="109"/>
      <c r="BS120" s="109"/>
      <c r="BT120" s="109"/>
      <c r="BY120" s="109"/>
      <c r="BZ120" s="109"/>
      <c r="CA120" s="109"/>
      <c r="CB120" s="109"/>
      <c r="CC120" s="109"/>
      <c r="CD120" s="109"/>
      <c r="CE120" s="109"/>
      <c r="CF120" s="109"/>
      <c r="CG120" s="109"/>
      <c r="CH120" s="109"/>
      <c r="CM120" s="109"/>
      <c r="CN120" s="109"/>
      <c r="CO120" s="109"/>
      <c r="CP120" s="109"/>
      <c r="CQ120" s="109"/>
      <c r="CR120" s="109"/>
      <c r="CS120" s="109"/>
      <c r="CT120" s="109"/>
      <c r="CU120" s="109"/>
      <c r="CV120" s="109"/>
    </row>
    <row r="121" spans="4:100">
      <c r="D121" s="106"/>
      <c r="E121" s="107"/>
      <c r="F121" s="108"/>
      <c r="G121" s="108"/>
      <c r="H121" s="107"/>
      <c r="I121" s="108"/>
      <c r="X121" s="109"/>
      <c r="Y121" s="109"/>
      <c r="Z121" s="109"/>
      <c r="AA121" s="109"/>
      <c r="AB121" s="109"/>
      <c r="AC121" s="109"/>
      <c r="AD121" s="109"/>
      <c r="AI121" s="109"/>
      <c r="AJ121" s="109"/>
      <c r="AK121" s="109"/>
      <c r="AL121" s="109"/>
      <c r="AM121" s="109"/>
      <c r="AN121" s="109"/>
      <c r="AO121" s="109"/>
      <c r="AP121" s="109"/>
      <c r="AQ121" s="109"/>
      <c r="AR121" s="109"/>
      <c r="AW121" s="109"/>
      <c r="AX121" s="109"/>
      <c r="AY121" s="109"/>
      <c r="AZ121" s="109"/>
      <c r="BA121" s="109"/>
      <c r="BB121" s="109"/>
      <c r="BC121" s="109"/>
      <c r="BD121" s="109"/>
      <c r="BE121" s="109"/>
      <c r="BF121" s="109"/>
      <c r="BK121" s="109"/>
      <c r="BL121" s="109"/>
      <c r="BM121" s="109"/>
      <c r="BN121" s="109"/>
      <c r="BO121" s="109"/>
      <c r="BP121" s="109"/>
      <c r="BQ121" s="109"/>
      <c r="BR121" s="109"/>
      <c r="BS121" s="109"/>
      <c r="BT121" s="109"/>
      <c r="BY121" s="109"/>
      <c r="BZ121" s="109"/>
      <c r="CA121" s="109"/>
      <c r="CB121" s="109"/>
      <c r="CC121" s="109"/>
      <c r="CD121" s="109"/>
      <c r="CE121" s="109"/>
      <c r="CF121" s="109"/>
      <c r="CG121" s="109"/>
      <c r="CH121" s="109"/>
      <c r="CM121" s="109"/>
      <c r="CN121" s="109"/>
      <c r="CO121" s="109"/>
      <c r="CP121" s="109"/>
      <c r="CQ121" s="109"/>
      <c r="CR121" s="109"/>
      <c r="CS121" s="109"/>
      <c r="CT121" s="109"/>
      <c r="CU121" s="109"/>
      <c r="CV121" s="109"/>
    </row>
    <row r="122" spans="4:100">
      <c r="D122" s="106"/>
      <c r="E122" s="107"/>
      <c r="F122" s="108"/>
      <c r="G122" s="108"/>
      <c r="H122" s="107"/>
      <c r="I122" s="108"/>
      <c r="X122" s="109"/>
      <c r="Y122" s="109"/>
      <c r="Z122" s="109"/>
      <c r="AA122" s="109"/>
      <c r="AB122" s="109"/>
      <c r="AC122" s="109"/>
      <c r="AD122" s="109"/>
      <c r="AI122" s="109"/>
      <c r="AJ122" s="109"/>
      <c r="AK122" s="109"/>
      <c r="AL122" s="109"/>
      <c r="AM122" s="109"/>
      <c r="AN122" s="109"/>
      <c r="AO122" s="109"/>
      <c r="AP122" s="109"/>
      <c r="AQ122" s="109"/>
      <c r="AR122" s="109"/>
      <c r="AW122" s="109"/>
      <c r="AX122" s="109"/>
      <c r="AY122" s="109"/>
      <c r="AZ122" s="109"/>
      <c r="BA122" s="109"/>
      <c r="BB122" s="109"/>
      <c r="BC122" s="109"/>
      <c r="BD122" s="109"/>
      <c r="BE122" s="109"/>
      <c r="BF122" s="109"/>
      <c r="BK122" s="109"/>
      <c r="BL122" s="109"/>
      <c r="BM122" s="109"/>
      <c r="BN122" s="109"/>
      <c r="BO122" s="109"/>
      <c r="BP122" s="109"/>
      <c r="BQ122" s="109"/>
      <c r="BR122" s="109"/>
      <c r="BS122" s="109"/>
      <c r="BT122" s="109"/>
      <c r="BY122" s="109"/>
      <c r="BZ122" s="109"/>
      <c r="CA122" s="109"/>
      <c r="CB122" s="109"/>
      <c r="CC122" s="109"/>
      <c r="CD122" s="109"/>
      <c r="CE122" s="109"/>
      <c r="CF122" s="109"/>
      <c r="CG122" s="109"/>
      <c r="CH122" s="109"/>
      <c r="CM122" s="109"/>
      <c r="CN122" s="109"/>
      <c r="CO122" s="109"/>
      <c r="CP122" s="109"/>
      <c r="CQ122" s="109"/>
      <c r="CR122" s="109"/>
      <c r="CS122" s="109"/>
      <c r="CT122" s="109"/>
      <c r="CU122" s="109"/>
      <c r="CV122" s="109"/>
    </row>
    <row r="123" spans="4:100">
      <c r="D123" s="106"/>
      <c r="E123" s="107"/>
      <c r="F123" s="108"/>
      <c r="G123" s="108"/>
      <c r="H123" s="107"/>
      <c r="I123" s="108"/>
      <c r="X123" s="109"/>
      <c r="Y123" s="109"/>
      <c r="Z123" s="109"/>
      <c r="AA123" s="109"/>
      <c r="AB123" s="109"/>
      <c r="AC123" s="109"/>
      <c r="AD123" s="109"/>
      <c r="AI123" s="109"/>
      <c r="AJ123" s="109"/>
      <c r="AK123" s="109"/>
      <c r="AL123" s="109"/>
      <c r="AM123" s="109"/>
      <c r="AN123" s="109"/>
      <c r="AO123" s="109"/>
      <c r="AP123" s="109"/>
      <c r="AQ123" s="109"/>
      <c r="AR123" s="109"/>
      <c r="AW123" s="109"/>
      <c r="AX123" s="109"/>
      <c r="AY123" s="109"/>
      <c r="AZ123" s="109"/>
      <c r="BA123" s="109"/>
      <c r="BB123" s="109"/>
      <c r="BC123" s="109"/>
      <c r="BD123" s="109"/>
      <c r="BE123" s="109"/>
      <c r="BF123" s="109"/>
      <c r="BK123" s="109"/>
      <c r="BL123" s="109"/>
      <c r="BM123" s="109"/>
      <c r="BN123" s="109"/>
      <c r="BO123" s="109"/>
      <c r="BP123" s="109"/>
      <c r="BQ123" s="109"/>
      <c r="BR123" s="109"/>
      <c r="BS123" s="109"/>
      <c r="BT123" s="109"/>
      <c r="BY123" s="109"/>
      <c r="BZ123" s="109"/>
      <c r="CA123" s="109"/>
      <c r="CB123" s="109"/>
      <c r="CC123" s="109"/>
      <c r="CD123" s="109"/>
      <c r="CE123" s="109"/>
      <c r="CF123" s="109"/>
      <c r="CG123" s="109"/>
      <c r="CH123" s="109"/>
      <c r="CM123" s="109"/>
      <c r="CN123" s="109"/>
      <c r="CO123" s="109"/>
      <c r="CP123" s="109"/>
      <c r="CQ123" s="109"/>
      <c r="CR123" s="109"/>
      <c r="CS123" s="109"/>
      <c r="CT123" s="109"/>
      <c r="CU123" s="109"/>
      <c r="CV123" s="109"/>
    </row>
    <row r="124" spans="4:100">
      <c r="D124" s="106"/>
      <c r="E124" s="107"/>
      <c r="F124" s="108"/>
      <c r="G124" s="108"/>
      <c r="H124" s="107"/>
      <c r="I124" s="108"/>
      <c r="X124" s="109"/>
      <c r="Y124" s="109"/>
      <c r="Z124" s="109"/>
      <c r="AA124" s="109"/>
      <c r="AB124" s="109"/>
      <c r="AC124" s="109"/>
      <c r="AD124" s="109"/>
      <c r="AI124" s="109"/>
      <c r="AJ124" s="109"/>
      <c r="AK124" s="109"/>
      <c r="AL124" s="109"/>
      <c r="AM124" s="109"/>
      <c r="AN124" s="109"/>
      <c r="AO124" s="109"/>
      <c r="AP124" s="109"/>
      <c r="AQ124" s="109"/>
      <c r="AR124" s="109"/>
      <c r="AW124" s="109"/>
      <c r="AX124" s="109"/>
      <c r="AY124" s="109"/>
      <c r="AZ124" s="109"/>
      <c r="BA124" s="109"/>
      <c r="BB124" s="109"/>
      <c r="BC124" s="109"/>
      <c r="BD124" s="109"/>
      <c r="BE124" s="109"/>
      <c r="BF124" s="109"/>
      <c r="BK124" s="109"/>
      <c r="BL124" s="109"/>
      <c r="BM124" s="109"/>
      <c r="BN124" s="109"/>
      <c r="BO124" s="109"/>
      <c r="BP124" s="109"/>
      <c r="BQ124" s="109"/>
      <c r="BR124" s="109"/>
      <c r="BS124" s="109"/>
      <c r="BT124" s="109"/>
      <c r="BY124" s="109"/>
      <c r="BZ124" s="109"/>
      <c r="CA124" s="109"/>
      <c r="CB124" s="109"/>
      <c r="CC124" s="109"/>
      <c r="CD124" s="109"/>
      <c r="CE124" s="109"/>
      <c r="CF124" s="109"/>
      <c r="CG124" s="109"/>
      <c r="CH124" s="109"/>
      <c r="CM124" s="109"/>
      <c r="CN124" s="109"/>
      <c r="CO124" s="109"/>
      <c r="CP124" s="109"/>
      <c r="CQ124" s="109"/>
      <c r="CR124" s="109"/>
      <c r="CS124" s="109"/>
      <c r="CT124" s="109"/>
      <c r="CU124" s="109"/>
      <c r="CV124" s="109"/>
    </row>
    <row r="125" spans="4:100">
      <c r="D125" s="106"/>
      <c r="E125" s="107"/>
      <c r="F125" s="108"/>
      <c r="G125" s="108"/>
      <c r="H125" s="107"/>
      <c r="I125" s="108"/>
      <c r="X125" s="109"/>
      <c r="Y125" s="109"/>
      <c r="Z125" s="109"/>
      <c r="AA125" s="109"/>
      <c r="AB125" s="109"/>
      <c r="AC125" s="109"/>
      <c r="AD125" s="109"/>
      <c r="AI125" s="109"/>
      <c r="AJ125" s="109"/>
      <c r="AK125" s="109"/>
      <c r="AL125" s="109"/>
      <c r="AM125" s="109"/>
      <c r="AN125" s="109"/>
      <c r="AO125" s="109"/>
      <c r="AP125" s="109"/>
      <c r="AQ125" s="109"/>
      <c r="AR125" s="109"/>
      <c r="AW125" s="109"/>
      <c r="AX125" s="109"/>
      <c r="AY125" s="109"/>
      <c r="AZ125" s="109"/>
      <c r="BA125" s="109"/>
      <c r="BB125" s="109"/>
      <c r="BC125" s="109"/>
      <c r="BD125" s="109"/>
      <c r="BE125" s="109"/>
      <c r="BF125" s="109"/>
      <c r="BK125" s="109"/>
      <c r="BL125" s="109"/>
      <c r="BM125" s="109"/>
      <c r="BN125" s="109"/>
      <c r="BO125" s="109"/>
      <c r="BP125" s="109"/>
      <c r="BQ125" s="109"/>
      <c r="BR125" s="109"/>
      <c r="BS125" s="109"/>
      <c r="BT125" s="109"/>
      <c r="BY125" s="109"/>
      <c r="BZ125" s="109"/>
      <c r="CA125" s="109"/>
      <c r="CB125" s="109"/>
      <c r="CC125" s="109"/>
      <c r="CD125" s="109"/>
      <c r="CE125" s="109"/>
      <c r="CF125" s="109"/>
      <c r="CG125" s="109"/>
      <c r="CH125" s="109"/>
      <c r="CM125" s="109"/>
      <c r="CN125" s="109"/>
      <c r="CO125" s="109"/>
      <c r="CP125" s="109"/>
      <c r="CQ125" s="109"/>
      <c r="CR125" s="109"/>
      <c r="CS125" s="109"/>
      <c r="CT125" s="109"/>
      <c r="CU125" s="109"/>
      <c r="CV125" s="109"/>
    </row>
    <row r="126" spans="4:100">
      <c r="D126" s="106"/>
      <c r="E126" s="107"/>
      <c r="F126" s="108"/>
      <c r="G126" s="108"/>
      <c r="H126" s="107"/>
      <c r="I126" s="108"/>
      <c r="X126" s="109"/>
      <c r="Y126" s="109"/>
      <c r="Z126" s="109"/>
      <c r="AA126" s="109"/>
      <c r="AB126" s="109"/>
      <c r="AC126" s="109"/>
      <c r="AD126" s="109"/>
      <c r="AI126" s="109"/>
      <c r="AJ126" s="109"/>
      <c r="AK126" s="109"/>
      <c r="AL126" s="109"/>
      <c r="AM126" s="109"/>
      <c r="AN126" s="109"/>
      <c r="AO126" s="109"/>
      <c r="AP126" s="109"/>
      <c r="AQ126" s="109"/>
      <c r="AR126" s="109"/>
      <c r="AW126" s="109"/>
      <c r="AX126" s="109"/>
      <c r="AY126" s="109"/>
      <c r="AZ126" s="109"/>
      <c r="BA126" s="109"/>
      <c r="BB126" s="109"/>
      <c r="BC126" s="109"/>
      <c r="BD126" s="109"/>
      <c r="BE126" s="109"/>
      <c r="BF126" s="109"/>
      <c r="BK126" s="109"/>
      <c r="BL126" s="109"/>
      <c r="BM126" s="109"/>
      <c r="BN126" s="109"/>
      <c r="BO126" s="109"/>
      <c r="BP126" s="109"/>
      <c r="BQ126" s="109"/>
      <c r="BR126" s="109"/>
      <c r="BS126" s="109"/>
      <c r="BT126" s="109"/>
      <c r="BY126" s="109"/>
      <c r="BZ126" s="109"/>
      <c r="CA126" s="109"/>
      <c r="CB126" s="109"/>
      <c r="CC126" s="109"/>
      <c r="CD126" s="109"/>
      <c r="CE126" s="109"/>
      <c r="CF126" s="109"/>
      <c r="CG126" s="109"/>
      <c r="CH126" s="109"/>
      <c r="CM126" s="109"/>
      <c r="CN126" s="109"/>
      <c r="CO126" s="109"/>
      <c r="CP126" s="109"/>
      <c r="CQ126" s="109"/>
      <c r="CR126" s="109"/>
      <c r="CS126" s="109"/>
      <c r="CT126" s="109"/>
      <c r="CU126" s="109"/>
      <c r="CV126" s="109"/>
    </row>
    <row r="127" spans="4:100">
      <c r="D127" s="106"/>
      <c r="E127" s="107"/>
      <c r="F127" s="108"/>
      <c r="G127" s="108"/>
      <c r="H127" s="107"/>
      <c r="I127" s="108"/>
      <c r="X127" s="109"/>
      <c r="Y127" s="109"/>
      <c r="Z127" s="109"/>
      <c r="AA127" s="109"/>
      <c r="AB127" s="109"/>
      <c r="AC127" s="109"/>
      <c r="AD127" s="109"/>
      <c r="AI127" s="109"/>
      <c r="AJ127" s="109"/>
      <c r="AK127" s="109"/>
      <c r="AL127" s="109"/>
      <c r="AM127" s="109"/>
      <c r="AN127" s="109"/>
      <c r="AO127" s="109"/>
      <c r="AP127" s="109"/>
      <c r="AQ127" s="109"/>
      <c r="AR127" s="109"/>
      <c r="AW127" s="109"/>
      <c r="AX127" s="109"/>
      <c r="AY127" s="109"/>
      <c r="AZ127" s="109"/>
      <c r="BA127" s="109"/>
      <c r="BB127" s="109"/>
      <c r="BC127" s="109"/>
      <c r="BD127" s="109"/>
      <c r="BE127" s="109"/>
      <c r="BF127" s="109"/>
      <c r="BK127" s="109"/>
      <c r="BL127" s="109"/>
      <c r="BM127" s="109"/>
      <c r="BN127" s="109"/>
      <c r="BO127" s="109"/>
      <c r="BP127" s="109"/>
      <c r="BQ127" s="109"/>
      <c r="BR127" s="109"/>
      <c r="BS127" s="109"/>
      <c r="BT127" s="109"/>
      <c r="BY127" s="109"/>
      <c r="BZ127" s="109"/>
      <c r="CA127" s="109"/>
      <c r="CB127" s="109"/>
      <c r="CC127" s="109"/>
      <c r="CD127" s="109"/>
      <c r="CE127" s="109"/>
      <c r="CF127" s="109"/>
      <c r="CG127" s="109"/>
      <c r="CH127" s="109"/>
      <c r="CM127" s="109"/>
      <c r="CN127" s="109"/>
      <c r="CO127" s="109"/>
      <c r="CP127" s="109"/>
      <c r="CQ127" s="109"/>
      <c r="CR127" s="109"/>
      <c r="CS127" s="109"/>
      <c r="CT127" s="109"/>
      <c r="CU127" s="109"/>
      <c r="CV127" s="109"/>
    </row>
    <row r="128" spans="4:100">
      <c r="D128" s="106"/>
      <c r="E128" s="107"/>
      <c r="F128" s="108"/>
      <c r="G128" s="108"/>
      <c r="H128" s="107"/>
      <c r="I128" s="108"/>
      <c r="X128" s="109"/>
      <c r="Y128" s="109"/>
      <c r="Z128" s="109"/>
      <c r="AA128" s="109"/>
      <c r="AB128" s="109"/>
      <c r="AC128" s="109"/>
      <c r="AD128" s="109"/>
      <c r="AI128" s="109"/>
      <c r="AJ128" s="109"/>
      <c r="AK128" s="109"/>
      <c r="AL128" s="109"/>
      <c r="AM128" s="109"/>
      <c r="AN128" s="109"/>
      <c r="AO128" s="109"/>
      <c r="AP128" s="109"/>
      <c r="AQ128" s="109"/>
      <c r="AR128" s="109"/>
      <c r="AW128" s="109"/>
      <c r="AX128" s="109"/>
      <c r="AY128" s="109"/>
      <c r="AZ128" s="109"/>
      <c r="BA128" s="109"/>
      <c r="BB128" s="109"/>
      <c r="BC128" s="109"/>
      <c r="BD128" s="109"/>
      <c r="BE128" s="109"/>
      <c r="BF128" s="109"/>
      <c r="BK128" s="109"/>
      <c r="BL128" s="109"/>
      <c r="BM128" s="109"/>
      <c r="BN128" s="109"/>
      <c r="BO128" s="109"/>
      <c r="BP128" s="109"/>
      <c r="BQ128" s="109"/>
      <c r="BR128" s="109"/>
      <c r="BS128" s="109"/>
      <c r="BT128" s="109"/>
      <c r="BY128" s="109"/>
      <c r="BZ128" s="109"/>
      <c r="CA128" s="109"/>
      <c r="CB128" s="109"/>
      <c r="CC128" s="109"/>
      <c r="CD128" s="109"/>
      <c r="CE128" s="109"/>
      <c r="CF128" s="109"/>
      <c r="CG128" s="109"/>
      <c r="CH128" s="109"/>
      <c r="CM128" s="109"/>
      <c r="CN128" s="109"/>
      <c r="CO128" s="109"/>
      <c r="CP128" s="109"/>
      <c r="CQ128" s="109"/>
      <c r="CR128" s="109"/>
      <c r="CS128" s="109"/>
      <c r="CT128" s="109"/>
      <c r="CU128" s="109"/>
      <c r="CV128" s="109"/>
    </row>
    <row r="129" spans="4:100">
      <c r="D129" s="106"/>
      <c r="E129" s="107"/>
      <c r="F129" s="108"/>
      <c r="G129" s="108"/>
      <c r="H129" s="107"/>
      <c r="I129" s="108"/>
      <c r="X129" s="109"/>
      <c r="Y129" s="109"/>
      <c r="Z129" s="109"/>
      <c r="AA129" s="109"/>
      <c r="AB129" s="109"/>
      <c r="AC129" s="109"/>
      <c r="AD129" s="109"/>
      <c r="AI129" s="109"/>
      <c r="AJ129" s="109"/>
      <c r="AK129" s="109"/>
      <c r="AL129" s="109"/>
      <c r="AM129" s="109"/>
      <c r="AN129" s="109"/>
      <c r="AO129" s="109"/>
      <c r="AP129" s="109"/>
      <c r="AQ129" s="109"/>
      <c r="AR129" s="109"/>
      <c r="AW129" s="109"/>
      <c r="AX129" s="109"/>
      <c r="AY129" s="109"/>
      <c r="AZ129" s="109"/>
      <c r="BA129" s="109"/>
      <c r="BB129" s="109"/>
      <c r="BC129" s="109"/>
      <c r="BD129" s="109"/>
      <c r="BE129" s="109"/>
      <c r="BF129" s="109"/>
      <c r="BK129" s="109"/>
      <c r="BL129" s="109"/>
      <c r="BM129" s="109"/>
      <c r="BN129" s="109"/>
      <c r="BO129" s="109"/>
      <c r="BP129" s="109"/>
      <c r="BQ129" s="109"/>
      <c r="BR129" s="109"/>
      <c r="BS129" s="109"/>
      <c r="BT129" s="109"/>
      <c r="BY129" s="109"/>
      <c r="BZ129" s="109"/>
      <c r="CA129" s="109"/>
      <c r="CB129" s="109"/>
      <c r="CC129" s="109"/>
      <c r="CD129" s="109"/>
      <c r="CE129" s="109"/>
      <c r="CF129" s="109"/>
      <c r="CG129" s="109"/>
      <c r="CH129" s="109"/>
      <c r="CM129" s="109"/>
      <c r="CN129" s="109"/>
      <c r="CO129" s="109"/>
      <c r="CP129" s="109"/>
      <c r="CQ129" s="109"/>
      <c r="CR129" s="109"/>
      <c r="CS129" s="109"/>
      <c r="CT129" s="109"/>
      <c r="CU129" s="109"/>
      <c r="CV129" s="109"/>
    </row>
    <row r="130" spans="4:100">
      <c r="D130" s="106"/>
      <c r="E130" s="107"/>
      <c r="F130" s="108"/>
      <c r="G130" s="108"/>
      <c r="H130" s="107"/>
      <c r="I130" s="108"/>
      <c r="X130" s="109"/>
      <c r="Y130" s="109"/>
      <c r="Z130" s="109"/>
      <c r="AA130" s="109"/>
      <c r="AB130" s="109"/>
      <c r="AC130" s="109"/>
      <c r="AD130" s="109"/>
      <c r="AI130" s="109"/>
      <c r="AJ130" s="109"/>
      <c r="AK130" s="109"/>
      <c r="AL130" s="109"/>
      <c r="AM130" s="109"/>
      <c r="AN130" s="109"/>
      <c r="AO130" s="109"/>
      <c r="AP130" s="109"/>
      <c r="AQ130" s="109"/>
      <c r="AR130" s="109"/>
      <c r="AW130" s="109"/>
      <c r="AX130" s="109"/>
      <c r="AY130" s="109"/>
      <c r="AZ130" s="109"/>
      <c r="BA130" s="109"/>
      <c r="BB130" s="109"/>
      <c r="BC130" s="109"/>
      <c r="BD130" s="109"/>
      <c r="BE130" s="109"/>
      <c r="BF130" s="109"/>
      <c r="BK130" s="109"/>
      <c r="BL130" s="109"/>
      <c r="BM130" s="109"/>
      <c r="BN130" s="109"/>
      <c r="BO130" s="109"/>
      <c r="BP130" s="109"/>
      <c r="BQ130" s="109"/>
      <c r="BR130" s="109"/>
      <c r="BS130" s="109"/>
      <c r="BT130" s="109"/>
      <c r="BY130" s="109"/>
      <c r="BZ130" s="109"/>
      <c r="CA130" s="109"/>
      <c r="CB130" s="109"/>
      <c r="CC130" s="109"/>
      <c r="CD130" s="109"/>
      <c r="CE130" s="109"/>
      <c r="CF130" s="109"/>
      <c r="CG130" s="109"/>
      <c r="CH130" s="109"/>
      <c r="CM130" s="109"/>
      <c r="CN130" s="109"/>
      <c r="CO130" s="109"/>
      <c r="CP130" s="109"/>
      <c r="CQ130" s="109"/>
      <c r="CR130" s="109"/>
      <c r="CS130" s="109"/>
      <c r="CT130" s="109"/>
      <c r="CU130" s="109"/>
      <c r="CV130" s="109"/>
    </row>
    <row r="131" spans="4:100">
      <c r="D131" s="106"/>
      <c r="E131" s="107"/>
      <c r="F131" s="108"/>
      <c r="G131" s="108"/>
      <c r="H131" s="107"/>
      <c r="I131" s="108"/>
      <c r="X131" s="109"/>
      <c r="Y131" s="109"/>
      <c r="Z131" s="109"/>
      <c r="AA131" s="109"/>
      <c r="AB131" s="109"/>
      <c r="AC131" s="109"/>
      <c r="AD131" s="109"/>
      <c r="AI131" s="109"/>
      <c r="AJ131" s="109"/>
      <c r="AK131" s="109"/>
      <c r="AL131" s="109"/>
      <c r="AM131" s="109"/>
      <c r="AN131" s="109"/>
      <c r="AO131" s="109"/>
      <c r="AP131" s="109"/>
      <c r="AQ131" s="109"/>
      <c r="AR131" s="109"/>
      <c r="AW131" s="109"/>
      <c r="AX131" s="109"/>
      <c r="AY131" s="109"/>
      <c r="AZ131" s="109"/>
      <c r="BA131" s="109"/>
      <c r="BB131" s="109"/>
      <c r="BC131" s="109"/>
      <c r="BD131" s="109"/>
      <c r="BE131" s="109"/>
      <c r="BF131" s="109"/>
      <c r="BK131" s="109"/>
      <c r="BL131" s="109"/>
      <c r="BM131" s="109"/>
      <c r="BN131" s="109"/>
      <c r="BO131" s="109"/>
      <c r="BP131" s="109"/>
      <c r="BQ131" s="109"/>
      <c r="BR131" s="109"/>
      <c r="BS131" s="109"/>
      <c r="BT131" s="109"/>
      <c r="BY131" s="109"/>
      <c r="BZ131" s="109"/>
      <c r="CA131" s="109"/>
      <c r="CB131" s="109"/>
      <c r="CC131" s="109"/>
      <c r="CD131" s="109"/>
      <c r="CE131" s="109"/>
      <c r="CF131" s="109"/>
      <c r="CG131" s="109"/>
      <c r="CH131" s="109"/>
      <c r="CM131" s="109"/>
      <c r="CN131" s="109"/>
      <c r="CO131" s="109"/>
      <c r="CP131" s="109"/>
      <c r="CQ131" s="109"/>
      <c r="CR131" s="109"/>
      <c r="CS131" s="109"/>
      <c r="CT131" s="109"/>
      <c r="CU131" s="109"/>
      <c r="CV131" s="109"/>
    </row>
    <row r="132" spans="4:100">
      <c r="D132" s="106"/>
      <c r="E132" s="107"/>
      <c r="F132" s="108"/>
      <c r="G132" s="108"/>
      <c r="H132" s="107"/>
      <c r="I132" s="108"/>
      <c r="X132" s="109"/>
      <c r="Y132" s="109"/>
      <c r="Z132" s="109"/>
      <c r="AA132" s="109"/>
      <c r="AB132" s="109"/>
      <c r="AC132" s="109"/>
      <c r="AD132" s="109"/>
      <c r="AI132" s="109"/>
      <c r="AJ132" s="109"/>
      <c r="AK132" s="109"/>
      <c r="AL132" s="109"/>
      <c r="AM132" s="109"/>
      <c r="AN132" s="109"/>
      <c r="AO132" s="109"/>
      <c r="AP132" s="109"/>
      <c r="AQ132" s="109"/>
      <c r="AR132" s="109"/>
      <c r="AW132" s="109"/>
      <c r="AX132" s="109"/>
      <c r="AY132" s="109"/>
      <c r="AZ132" s="109"/>
      <c r="BA132" s="109"/>
      <c r="BB132" s="109"/>
      <c r="BC132" s="109"/>
      <c r="BD132" s="109"/>
      <c r="BE132" s="109"/>
      <c r="BF132" s="109"/>
      <c r="BK132" s="109"/>
      <c r="BL132" s="109"/>
      <c r="BM132" s="109"/>
      <c r="BN132" s="109"/>
      <c r="BO132" s="109"/>
      <c r="BP132" s="109"/>
      <c r="BQ132" s="109"/>
      <c r="BR132" s="109"/>
      <c r="BS132" s="109"/>
      <c r="BT132" s="109"/>
      <c r="BY132" s="109"/>
      <c r="BZ132" s="109"/>
      <c r="CA132" s="109"/>
      <c r="CB132" s="109"/>
      <c r="CC132" s="109"/>
      <c r="CD132" s="109"/>
      <c r="CE132" s="109"/>
      <c r="CF132" s="109"/>
      <c r="CG132" s="109"/>
      <c r="CH132" s="109"/>
      <c r="CM132" s="109"/>
      <c r="CN132" s="109"/>
      <c r="CO132" s="109"/>
      <c r="CP132" s="109"/>
      <c r="CQ132" s="109"/>
      <c r="CR132" s="109"/>
      <c r="CS132" s="109"/>
      <c r="CT132" s="109"/>
      <c r="CU132" s="109"/>
      <c r="CV132" s="109"/>
    </row>
    <row r="133" spans="4:100">
      <c r="D133" s="106"/>
      <c r="E133" s="107"/>
      <c r="F133" s="108"/>
      <c r="G133" s="108"/>
      <c r="H133" s="107"/>
      <c r="I133" s="108"/>
      <c r="X133" s="109"/>
      <c r="Y133" s="109"/>
      <c r="Z133" s="109"/>
      <c r="AA133" s="109"/>
      <c r="AB133" s="109"/>
      <c r="AC133" s="109"/>
      <c r="AD133" s="109"/>
      <c r="AI133" s="109"/>
      <c r="AJ133" s="109"/>
      <c r="AK133" s="109"/>
      <c r="AL133" s="109"/>
      <c r="AM133" s="109"/>
      <c r="AN133" s="109"/>
      <c r="AO133" s="109"/>
      <c r="AP133" s="109"/>
      <c r="AQ133" s="109"/>
      <c r="AR133" s="109"/>
      <c r="AW133" s="109"/>
      <c r="AX133" s="109"/>
      <c r="AY133" s="109"/>
      <c r="AZ133" s="109"/>
      <c r="BA133" s="109"/>
      <c r="BB133" s="109"/>
      <c r="BC133" s="109"/>
      <c r="BD133" s="109"/>
      <c r="BE133" s="109"/>
      <c r="BF133" s="109"/>
      <c r="BK133" s="109"/>
      <c r="BL133" s="109"/>
      <c r="BM133" s="109"/>
      <c r="BN133" s="109"/>
      <c r="BO133" s="109"/>
      <c r="BP133" s="109"/>
      <c r="BQ133" s="109"/>
      <c r="BR133" s="109"/>
      <c r="BS133" s="109"/>
      <c r="BT133" s="109"/>
      <c r="BY133" s="109"/>
      <c r="BZ133" s="109"/>
      <c r="CA133" s="109"/>
      <c r="CB133" s="109"/>
      <c r="CC133" s="109"/>
      <c r="CD133" s="109"/>
      <c r="CE133" s="109"/>
      <c r="CF133" s="109"/>
      <c r="CG133" s="109"/>
      <c r="CH133" s="109"/>
      <c r="CM133" s="109"/>
      <c r="CN133" s="109"/>
      <c r="CO133" s="109"/>
      <c r="CP133" s="109"/>
      <c r="CQ133" s="109"/>
      <c r="CR133" s="109"/>
      <c r="CS133" s="109"/>
      <c r="CT133" s="109"/>
      <c r="CU133" s="109"/>
      <c r="CV133" s="109"/>
    </row>
    <row r="134" spans="4:100">
      <c r="D134" s="106"/>
      <c r="E134" s="107"/>
      <c r="F134" s="108"/>
      <c r="G134" s="108"/>
      <c r="H134" s="107"/>
      <c r="I134" s="108"/>
      <c r="X134" s="109"/>
      <c r="Y134" s="109"/>
      <c r="Z134" s="109"/>
      <c r="AA134" s="109"/>
      <c r="AB134" s="109"/>
      <c r="AC134" s="109"/>
      <c r="AD134" s="109"/>
      <c r="AI134" s="109"/>
      <c r="AJ134" s="109"/>
      <c r="AK134" s="109"/>
      <c r="AL134" s="109"/>
      <c r="AM134" s="109"/>
      <c r="AN134" s="109"/>
      <c r="AO134" s="109"/>
      <c r="AP134" s="109"/>
      <c r="AQ134" s="109"/>
      <c r="AR134" s="109"/>
      <c r="AW134" s="109"/>
      <c r="AX134" s="109"/>
      <c r="AY134" s="109"/>
      <c r="AZ134" s="109"/>
      <c r="BA134" s="109"/>
      <c r="BB134" s="109"/>
      <c r="BC134" s="109"/>
      <c r="BD134" s="109"/>
      <c r="BE134" s="109"/>
      <c r="BF134" s="109"/>
      <c r="BK134" s="109"/>
      <c r="BL134" s="109"/>
      <c r="BM134" s="109"/>
      <c r="BN134" s="109"/>
      <c r="BO134" s="109"/>
      <c r="BP134" s="109"/>
      <c r="BQ134" s="109"/>
      <c r="BR134" s="109"/>
      <c r="BS134" s="109"/>
      <c r="BT134" s="109"/>
      <c r="BY134" s="109"/>
      <c r="BZ134" s="109"/>
      <c r="CA134" s="109"/>
      <c r="CB134" s="109"/>
      <c r="CC134" s="109"/>
      <c r="CD134" s="109"/>
      <c r="CE134" s="109"/>
      <c r="CF134" s="109"/>
      <c r="CG134" s="109"/>
      <c r="CH134" s="109"/>
      <c r="CM134" s="109"/>
      <c r="CN134" s="109"/>
      <c r="CO134" s="109"/>
      <c r="CP134" s="109"/>
      <c r="CQ134" s="109"/>
      <c r="CR134" s="109"/>
      <c r="CS134" s="109"/>
      <c r="CT134" s="109"/>
      <c r="CU134" s="109"/>
      <c r="CV134" s="109"/>
    </row>
    <row r="135" spans="4:100">
      <c r="D135" s="106"/>
      <c r="E135" s="107"/>
      <c r="F135" s="108"/>
      <c r="G135" s="108"/>
      <c r="H135" s="107"/>
      <c r="I135" s="108"/>
      <c r="X135" s="109"/>
      <c r="Y135" s="109"/>
      <c r="Z135" s="109"/>
      <c r="AA135" s="109"/>
      <c r="AB135" s="109"/>
      <c r="AC135" s="109"/>
      <c r="AD135" s="109"/>
      <c r="AI135" s="109"/>
      <c r="AJ135" s="109"/>
      <c r="AK135" s="109"/>
      <c r="AL135" s="109"/>
      <c r="AM135" s="109"/>
      <c r="AN135" s="109"/>
      <c r="AO135" s="109"/>
      <c r="AP135" s="109"/>
      <c r="AQ135" s="109"/>
      <c r="AR135" s="109"/>
      <c r="AW135" s="109"/>
      <c r="AX135" s="109"/>
      <c r="AY135" s="109"/>
      <c r="AZ135" s="109"/>
      <c r="BA135" s="109"/>
      <c r="BB135" s="109"/>
      <c r="BC135" s="109"/>
      <c r="BD135" s="109"/>
      <c r="BE135" s="109"/>
      <c r="BF135" s="109"/>
      <c r="BK135" s="109"/>
      <c r="BL135" s="109"/>
      <c r="BM135" s="109"/>
      <c r="BN135" s="109"/>
      <c r="BO135" s="109"/>
      <c r="BP135" s="109"/>
      <c r="BQ135" s="109"/>
      <c r="BR135" s="109"/>
      <c r="BS135" s="109"/>
      <c r="BT135" s="109"/>
      <c r="BY135" s="109"/>
      <c r="BZ135" s="109"/>
      <c r="CA135" s="109"/>
      <c r="CB135" s="109"/>
      <c r="CC135" s="109"/>
      <c r="CD135" s="109"/>
      <c r="CE135" s="109"/>
      <c r="CF135" s="109"/>
      <c r="CG135" s="109"/>
      <c r="CH135" s="109"/>
      <c r="CM135" s="109"/>
      <c r="CN135" s="109"/>
      <c r="CO135" s="109"/>
      <c r="CP135" s="109"/>
      <c r="CQ135" s="109"/>
      <c r="CR135" s="109"/>
      <c r="CS135" s="109"/>
      <c r="CT135" s="109"/>
      <c r="CU135" s="109"/>
      <c r="CV135" s="109"/>
    </row>
    <row r="136" spans="4:100">
      <c r="D136" s="106"/>
      <c r="E136" s="107"/>
      <c r="F136" s="108"/>
      <c r="G136" s="108"/>
      <c r="H136" s="107"/>
      <c r="I136" s="108"/>
      <c r="X136" s="109"/>
      <c r="Y136" s="109"/>
      <c r="Z136" s="109"/>
      <c r="AA136" s="109"/>
      <c r="AB136" s="109"/>
      <c r="AC136" s="109"/>
      <c r="AD136" s="109"/>
      <c r="AI136" s="109"/>
      <c r="AJ136" s="109"/>
      <c r="AK136" s="109"/>
      <c r="AL136" s="109"/>
      <c r="AM136" s="109"/>
      <c r="AN136" s="109"/>
      <c r="AO136" s="109"/>
      <c r="AP136" s="109"/>
      <c r="AQ136" s="109"/>
      <c r="AR136" s="109"/>
      <c r="AW136" s="109"/>
      <c r="AX136" s="109"/>
      <c r="AY136" s="109"/>
      <c r="AZ136" s="109"/>
      <c r="BA136" s="109"/>
      <c r="BB136" s="109"/>
      <c r="BC136" s="109"/>
      <c r="BD136" s="109"/>
      <c r="BE136" s="109"/>
      <c r="BF136" s="109"/>
      <c r="BK136" s="109"/>
      <c r="BL136" s="109"/>
      <c r="BM136" s="109"/>
      <c r="BN136" s="109"/>
      <c r="BO136" s="109"/>
      <c r="BP136" s="109"/>
      <c r="BQ136" s="109"/>
      <c r="BR136" s="109"/>
      <c r="BS136" s="109"/>
      <c r="BT136" s="109"/>
      <c r="BY136" s="109"/>
      <c r="BZ136" s="109"/>
      <c r="CA136" s="109"/>
      <c r="CB136" s="109"/>
      <c r="CC136" s="109"/>
      <c r="CD136" s="109"/>
      <c r="CE136" s="109"/>
      <c r="CF136" s="109"/>
      <c r="CG136" s="109"/>
      <c r="CH136" s="109"/>
      <c r="CM136" s="109"/>
      <c r="CN136" s="109"/>
      <c r="CO136" s="109"/>
      <c r="CP136" s="109"/>
      <c r="CQ136" s="109"/>
      <c r="CR136" s="109"/>
      <c r="CS136" s="109"/>
      <c r="CT136" s="109"/>
      <c r="CU136" s="109"/>
      <c r="CV136" s="109"/>
    </row>
    <row r="137" spans="4:100">
      <c r="D137" s="106"/>
      <c r="E137" s="107"/>
      <c r="F137" s="108"/>
      <c r="G137" s="108"/>
      <c r="H137" s="107"/>
      <c r="I137" s="108"/>
      <c r="X137" s="109"/>
      <c r="Y137" s="109"/>
      <c r="Z137" s="109"/>
      <c r="AA137" s="109"/>
      <c r="AB137" s="109"/>
      <c r="AC137" s="109"/>
      <c r="AD137" s="109"/>
      <c r="AI137" s="109"/>
      <c r="AJ137" s="109"/>
      <c r="AK137" s="109"/>
      <c r="AL137" s="109"/>
      <c r="AM137" s="109"/>
      <c r="AN137" s="109"/>
      <c r="AO137" s="109"/>
      <c r="AP137" s="109"/>
      <c r="AQ137" s="109"/>
      <c r="AR137" s="109"/>
      <c r="AW137" s="109"/>
      <c r="AX137" s="109"/>
      <c r="AY137" s="109"/>
      <c r="AZ137" s="109"/>
      <c r="BA137" s="109"/>
      <c r="BB137" s="109"/>
      <c r="BC137" s="109"/>
      <c r="BD137" s="109"/>
      <c r="BE137" s="109"/>
      <c r="BF137" s="109"/>
      <c r="BK137" s="109"/>
      <c r="BL137" s="109"/>
      <c r="BM137" s="109"/>
      <c r="BN137" s="109"/>
      <c r="BO137" s="109"/>
      <c r="BP137" s="109"/>
      <c r="BQ137" s="109"/>
      <c r="BR137" s="109"/>
      <c r="BS137" s="109"/>
      <c r="BT137" s="109"/>
      <c r="BY137" s="109"/>
      <c r="BZ137" s="109"/>
      <c r="CA137" s="109"/>
      <c r="CB137" s="109"/>
      <c r="CC137" s="109"/>
      <c r="CD137" s="109"/>
      <c r="CE137" s="109"/>
      <c r="CF137" s="109"/>
      <c r="CG137" s="109"/>
      <c r="CH137" s="109"/>
      <c r="CM137" s="109"/>
      <c r="CN137" s="109"/>
      <c r="CO137" s="109"/>
      <c r="CP137" s="109"/>
      <c r="CQ137" s="109"/>
      <c r="CR137" s="109"/>
      <c r="CS137" s="109"/>
      <c r="CT137" s="109"/>
      <c r="CU137" s="109"/>
      <c r="CV137" s="109"/>
    </row>
    <row r="138" spans="4:100">
      <c r="D138" s="106"/>
      <c r="E138" s="107"/>
      <c r="F138" s="108"/>
      <c r="G138" s="108"/>
      <c r="H138" s="107"/>
      <c r="I138" s="108"/>
      <c r="X138" s="109"/>
      <c r="Y138" s="109"/>
      <c r="Z138" s="109"/>
      <c r="AA138" s="109"/>
      <c r="AB138" s="109"/>
      <c r="AC138" s="109"/>
      <c r="AD138" s="109"/>
      <c r="AI138" s="109"/>
      <c r="AJ138" s="109"/>
      <c r="AK138" s="109"/>
      <c r="AL138" s="109"/>
      <c r="AM138" s="109"/>
      <c r="AN138" s="109"/>
      <c r="AO138" s="109"/>
      <c r="AP138" s="109"/>
      <c r="AQ138" s="109"/>
      <c r="AR138" s="109"/>
      <c r="AW138" s="109"/>
      <c r="AX138" s="109"/>
      <c r="AY138" s="109"/>
      <c r="AZ138" s="109"/>
      <c r="BA138" s="109"/>
      <c r="BB138" s="109"/>
      <c r="BC138" s="109"/>
      <c r="BD138" s="109"/>
      <c r="BE138" s="109"/>
      <c r="BF138" s="109"/>
      <c r="BK138" s="109"/>
      <c r="BL138" s="109"/>
      <c r="BM138" s="109"/>
      <c r="BN138" s="109"/>
      <c r="BO138" s="109"/>
      <c r="BP138" s="109"/>
      <c r="BQ138" s="109"/>
      <c r="BR138" s="109"/>
      <c r="BS138" s="109"/>
      <c r="BT138" s="109"/>
      <c r="BY138" s="109"/>
      <c r="BZ138" s="109"/>
      <c r="CA138" s="109"/>
      <c r="CB138" s="109"/>
      <c r="CC138" s="109"/>
      <c r="CD138" s="109"/>
      <c r="CE138" s="109"/>
      <c r="CF138" s="109"/>
      <c r="CG138" s="109"/>
      <c r="CH138" s="109"/>
      <c r="CM138" s="109"/>
      <c r="CN138" s="109"/>
      <c r="CO138" s="109"/>
      <c r="CP138" s="109"/>
      <c r="CQ138" s="109"/>
      <c r="CR138" s="109"/>
      <c r="CS138" s="109"/>
      <c r="CT138" s="109"/>
      <c r="CU138" s="109"/>
      <c r="CV138" s="109"/>
    </row>
    <row r="139" spans="4:100">
      <c r="D139" s="106"/>
      <c r="E139" s="107"/>
      <c r="F139" s="108"/>
      <c r="G139" s="108"/>
      <c r="H139" s="107"/>
      <c r="I139" s="108"/>
      <c r="X139" s="109"/>
      <c r="Y139" s="109"/>
      <c r="Z139" s="109"/>
      <c r="AA139" s="109"/>
      <c r="AB139" s="109"/>
      <c r="AC139" s="109"/>
      <c r="AD139" s="109"/>
      <c r="AI139" s="109"/>
      <c r="AJ139" s="109"/>
      <c r="AK139" s="109"/>
      <c r="AL139" s="109"/>
      <c r="AM139" s="109"/>
      <c r="AN139" s="109"/>
      <c r="AO139" s="109"/>
      <c r="AP139" s="109"/>
      <c r="AQ139" s="109"/>
      <c r="AR139" s="109"/>
      <c r="AW139" s="109"/>
      <c r="AX139" s="109"/>
      <c r="AY139" s="109"/>
      <c r="AZ139" s="109"/>
      <c r="BA139" s="109"/>
      <c r="BB139" s="109"/>
      <c r="BC139" s="109"/>
      <c r="BD139" s="109"/>
      <c r="BE139" s="109"/>
      <c r="BF139" s="109"/>
      <c r="BK139" s="109"/>
      <c r="BL139" s="109"/>
      <c r="BM139" s="109"/>
      <c r="BN139" s="109"/>
      <c r="BO139" s="109"/>
      <c r="BP139" s="109"/>
      <c r="BQ139" s="109"/>
      <c r="BR139" s="109"/>
      <c r="BS139" s="109"/>
      <c r="BT139" s="109"/>
      <c r="BY139" s="109"/>
      <c r="BZ139" s="109"/>
      <c r="CA139" s="109"/>
      <c r="CB139" s="109"/>
      <c r="CC139" s="109"/>
      <c r="CD139" s="109"/>
      <c r="CE139" s="109"/>
      <c r="CF139" s="109"/>
      <c r="CG139" s="109"/>
      <c r="CH139" s="109"/>
      <c r="CM139" s="109"/>
      <c r="CN139" s="109"/>
      <c r="CO139" s="109"/>
      <c r="CP139" s="109"/>
      <c r="CQ139" s="109"/>
      <c r="CR139" s="109"/>
      <c r="CS139" s="109"/>
      <c r="CT139" s="109"/>
      <c r="CU139" s="109"/>
      <c r="CV139" s="109"/>
    </row>
    <row r="140" spans="4:100">
      <c r="D140" s="106"/>
      <c r="E140" s="107"/>
      <c r="F140" s="108"/>
      <c r="G140" s="108"/>
      <c r="H140" s="107"/>
      <c r="I140" s="108"/>
      <c r="X140" s="109"/>
      <c r="Y140" s="109"/>
      <c r="Z140" s="109"/>
      <c r="AA140" s="109"/>
      <c r="AB140" s="109"/>
      <c r="AC140" s="109"/>
      <c r="AD140" s="109"/>
      <c r="AI140" s="109"/>
      <c r="AJ140" s="109"/>
      <c r="AK140" s="109"/>
      <c r="AL140" s="109"/>
      <c r="AM140" s="109"/>
      <c r="AN140" s="109"/>
      <c r="AO140" s="109"/>
      <c r="AP140" s="109"/>
      <c r="AQ140" s="109"/>
      <c r="AR140" s="109"/>
      <c r="AW140" s="109"/>
      <c r="AX140" s="109"/>
      <c r="AY140" s="109"/>
      <c r="AZ140" s="109"/>
      <c r="BA140" s="109"/>
      <c r="BB140" s="109"/>
      <c r="BC140" s="109"/>
      <c r="BD140" s="109"/>
      <c r="BE140" s="109"/>
      <c r="BF140" s="109"/>
      <c r="BK140" s="109"/>
      <c r="BL140" s="109"/>
      <c r="BM140" s="109"/>
      <c r="BN140" s="109"/>
      <c r="BO140" s="109"/>
      <c r="BP140" s="109"/>
      <c r="BQ140" s="109"/>
      <c r="BR140" s="109"/>
      <c r="BS140" s="109"/>
      <c r="BT140" s="109"/>
      <c r="BY140" s="109"/>
      <c r="BZ140" s="109"/>
      <c r="CA140" s="109"/>
      <c r="CB140" s="109"/>
      <c r="CC140" s="109"/>
      <c r="CD140" s="109"/>
      <c r="CE140" s="109"/>
      <c r="CF140" s="109"/>
      <c r="CG140" s="109"/>
      <c r="CH140" s="109"/>
      <c r="CM140" s="109"/>
      <c r="CN140" s="109"/>
      <c r="CO140" s="109"/>
      <c r="CP140" s="109"/>
      <c r="CQ140" s="109"/>
      <c r="CR140" s="109"/>
      <c r="CS140" s="109"/>
      <c r="CT140" s="109"/>
      <c r="CU140" s="109"/>
      <c r="CV140" s="109"/>
    </row>
    <row r="141" spans="4:100">
      <c r="D141" s="106"/>
      <c r="E141" s="107"/>
      <c r="F141" s="108"/>
      <c r="G141" s="108"/>
      <c r="H141" s="107"/>
      <c r="I141" s="108"/>
      <c r="X141" s="109"/>
      <c r="Y141" s="109"/>
      <c r="Z141" s="109"/>
      <c r="AA141" s="109"/>
      <c r="AB141" s="109"/>
      <c r="AC141" s="109"/>
      <c r="AD141" s="109"/>
      <c r="AI141" s="109"/>
      <c r="AJ141" s="109"/>
      <c r="AK141" s="109"/>
      <c r="AL141" s="109"/>
      <c r="AM141" s="109"/>
      <c r="AN141" s="109"/>
      <c r="AO141" s="109"/>
      <c r="AP141" s="109"/>
      <c r="AQ141" s="109"/>
      <c r="AR141" s="109"/>
      <c r="AW141" s="109"/>
      <c r="AX141" s="109"/>
      <c r="AY141" s="109"/>
      <c r="AZ141" s="109"/>
      <c r="BA141" s="109"/>
      <c r="BB141" s="109"/>
      <c r="BC141" s="109"/>
      <c r="BD141" s="109"/>
      <c r="BE141" s="109"/>
      <c r="BF141" s="109"/>
      <c r="BK141" s="109"/>
      <c r="BL141" s="109"/>
      <c r="BM141" s="109"/>
      <c r="BN141" s="109"/>
      <c r="BO141" s="109"/>
      <c r="BP141" s="109"/>
      <c r="BQ141" s="109"/>
      <c r="BR141" s="109"/>
      <c r="BS141" s="109"/>
      <c r="BT141" s="109"/>
      <c r="BY141" s="109"/>
      <c r="BZ141" s="109"/>
      <c r="CA141" s="109"/>
      <c r="CB141" s="109"/>
      <c r="CC141" s="109"/>
      <c r="CD141" s="109"/>
      <c r="CE141" s="109"/>
      <c r="CF141" s="109"/>
      <c r="CG141" s="109"/>
      <c r="CH141" s="109"/>
      <c r="CM141" s="109"/>
      <c r="CN141" s="109"/>
      <c r="CO141" s="109"/>
      <c r="CP141" s="109"/>
      <c r="CQ141" s="109"/>
      <c r="CR141" s="109"/>
      <c r="CS141" s="109"/>
      <c r="CT141" s="109"/>
      <c r="CU141" s="109"/>
      <c r="CV141" s="109"/>
    </row>
    <row r="142" spans="4:100">
      <c r="D142" s="106"/>
      <c r="E142" s="107"/>
      <c r="F142" s="108"/>
      <c r="G142" s="108"/>
      <c r="H142" s="107"/>
      <c r="I142" s="108"/>
      <c r="X142" s="109"/>
      <c r="Y142" s="109"/>
      <c r="Z142" s="109"/>
      <c r="AA142" s="109"/>
      <c r="AB142" s="109"/>
      <c r="AC142" s="109"/>
      <c r="AD142" s="109"/>
      <c r="AI142" s="109"/>
      <c r="AJ142" s="109"/>
      <c r="AK142" s="109"/>
      <c r="AL142" s="109"/>
      <c r="AM142" s="109"/>
      <c r="AN142" s="109"/>
      <c r="AO142" s="109"/>
      <c r="AP142" s="109"/>
      <c r="AQ142" s="109"/>
      <c r="AR142" s="109"/>
      <c r="AW142" s="109"/>
      <c r="AX142" s="109"/>
      <c r="AY142" s="109"/>
      <c r="AZ142" s="109"/>
      <c r="BA142" s="109"/>
      <c r="BB142" s="109"/>
      <c r="BC142" s="109"/>
      <c r="BD142" s="109"/>
      <c r="BE142" s="109"/>
      <c r="BF142" s="109"/>
      <c r="BK142" s="109"/>
      <c r="BL142" s="109"/>
      <c r="BM142" s="109"/>
      <c r="BN142" s="109"/>
      <c r="BO142" s="109"/>
      <c r="BP142" s="109"/>
      <c r="BQ142" s="109"/>
      <c r="BR142" s="109"/>
      <c r="BS142" s="109"/>
      <c r="BT142" s="109"/>
      <c r="BY142" s="109"/>
      <c r="BZ142" s="109"/>
      <c r="CA142" s="109"/>
      <c r="CB142" s="109"/>
      <c r="CC142" s="109"/>
      <c r="CD142" s="109"/>
      <c r="CE142" s="109"/>
      <c r="CF142" s="109"/>
      <c r="CG142" s="109"/>
      <c r="CH142" s="109"/>
      <c r="CM142" s="109"/>
      <c r="CN142" s="109"/>
      <c r="CO142" s="109"/>
      <c r="CP142" s="109"/>
      <c r="CQ142" s="109"/>
      <c r="CR142" s="109"/>
      <c r="CS142" s="109"/>
      <c r="CT142" s="109"/>
      <c r="CU142" s="109"/>
      <c r="CV142" s="109"/>
    </row>
    <row r="143" spans="4:100">
      <c r="D143" s="106"/>
      <c r="E143" s="107"/>
      <c r="F143" s="108"/>
      <c r="G143" s="108"/>
      <c r="H143" s="107"/>
      <c r="I143" s="108"/>
      <c r="X143" s="109"/>
      <c r="Y143" s="109"/>
      <c r="Z143" s="109"/>
      <c r="AA143" s="109"/>
      <c r="AB143" s="109"/>
      <c r="AC143" s="109"/>
      <c r="AD143" s="109"/>
      <c r="AI143" s="109"/>
      <c r="AJ143" s="109"/>
      <c r="AK143" s="109"/>
      <c r="AL143" s="109"/>
      <c r="AM143" s="109"/>
      <c r="AN143" s="109"/>
      <c r="AO143" s="109"/>
      <c r="AP143" s="109"/>
      <c r="AQ143" s="109"/>
      <c r="AR143" s="109"/>
      <c r="AW143" s="109"/>
      <c r="AX143" s="109"/>
      <c r="AY143" s="109"/>
      <c r="AZ143" s="109"/>
      <c r="BA143" s="109"/>
      <c r="BB143" s="109"/>
      <c r="BC143" s="109"/>
      <c r="BD143" s="109"/>
      <c r="BE143" s="109"/>
      <c r="BF143" s="109"/>
      <c r="BK143" s="109"/>
      <c r="BL143" s="109"/>
      <c r="BM143" s="109"/>
      <c r="BN143" s="109"/>
      <c r="BO143" s="109"/>
      <c r="BP143" s="109"/>
      <c r="BQ143" s="109"/>
      <c r="BR143" s="109"/>
      <c r="BS143" s="109"/>
      <c r="BT143" s="109"/>
      <c r="BY143" s="109"/>
      <c r="BZ143" s="109"/>
      <c r="CA143" s="109"/>
      <c r="CB143" s="109"/>
      <c r="CC143" s="109"/>
      <c r="CD143" s="109"/>
      <c r="CE143" s="109"/>
      <c r="CF143" s="109"/>
      <c r="CG143" s="109"/>
      <c r="CH143" s="109"/>
      <c r="CM143" s="109"/>
      <c r="CN143" s="109"/>
      <c r="CO143" s="109"/>
      <c r="CP143" s="109"/>
      <c r="CQ143" s="109"/>
      <c r="CR143" s="109"/>
      <c r="CS143" s="109"/>
      <c r="CT143" s="109"/>
      <c r="CU143" s="109"/>
      <c r="CV143" s="109"/>
    </row>
    <row r="144" spans="4:100">
      <c r="D144" s="106"/>
      <c r="E144" s="107"/>
      <c r="F144" s="108"/>
      <c r="G144" s="108"/>
      <c r="H144" s="107"/>
      <c r="I144" s="108"/>
      <c r="X144" s="109"/>
      <c r="Y144" s="109"/>
      <c r="Z144" s="109"/>
      <c r="AA144" s="109"/>
      <c r="AB144" s="109"/>
      <c r="AC144" s="109"/>
      <c r="AD144" s="109"/>
      <c r="AI144" s="109"/>
      <c r="AJ144" s="109"/>
      <c r="AK144" s="109"/>
      <c r="AL144" s="109"/>
      <c r="AM144" s="109"/>
      <c r="AN144" s="109"/>
      <c r="AO144" s="109"/>
      <c r="AP144" s="109"/>
      <c r="AQ144" s="109"/>
      <c r="AR144" s="109"/>
      <c r="AW144" s="109"/>
      <c r="AX144" s="109"/>
      <c r="AY144" s="109"/>
      <c r="AZ144" s="109"/>
      <c r="BA144" s="109"/>
      <c r="BB144" s="109"/>
      <c r="BC144" s="109"/>
      <c r="BD144" s="109"/>
      <c r="BE144" s="109"/>
      <c r="BF144" s="109"/>
      <c r="BK144" s="109"/>
      <c r="BL144" s="109"/>
      <c r="BM144" s="109"/>
      <c r="BN144" s="109"/>
      <c r="BO144" s="109"/>
      <c r="BP144" s="109"/>
      <c r="BQ144" s="109"/>
      <c r="BR144" s="109"/>
      <c r="BS144" s="109"/>
      <c r="BT144" s="109"/>
      <c r="BY144" s="109"/>
      <c r="BZ144" s="109"/>
      <c r="CA144" s="109"/>
      <c r="CB144" s="109"/>
      <c r="CC144" s="109"/>
      <c r="CD144" s="109"/>
      <c r="CE144" s="109"/>
      <c r="CF144" s="109"/>
      <c r="CG144" s="109"/>
      <c r="CH144" s="109"/>
      <c r="CM144" s="109"/>
      <c r="CN144" s="109"/>
      <c r="CO144" s="109"/>
      <c r="CP144" s="109"/>
      <c r="CQ144" s="109"/>
      <c r="CR144" s="109"/>
      <c r="CS144" s="109"/>
      <c r="CT144" s="109"/>
      <c r="CU144" s="109"/>
      <c r="CV144" s="109"/>
    </row>
    <row r="145" spans="4:100">
      <c r="D145" s="106"/>
      <c r="E145" s="107"/>
      <c r="F145" s="108"/>
      <c r="G145" s="108"/>
      <c r="H145" s="107"/>
      <c r="I145" s="108"/>
      <c r="X145" s="109"/>
      <c r="Y145" s="109"/>
      <c r="Z145" s="109"/>
      <c r="AA145" s="109"/>
      <c r="AB145" s="109"/>
      <c r="AC145" s="109"/>
      <c r="AD145" s="109"/>
      <c r="AI145" s="109"/>
      <c r="AJ145" s="109"/>
      <c r="AK145" s="109"/>
      <c r="AL145" s="109"/>
      <c r="AM145" s="109"/>
      <c r="AN145" s="109"/>
      <c r="AO145" s="109"/>
      <c r="AP145" s="109"/>
      <c r="AQ145" s="109"/>
      <c r="AR145" s="109"/>
      <c r="AW145" s="109"/>
      <c r="AX145" s="109"/>
      <c r="AY145" s="109"/>
      <c r="AZ145" s="109"/>
      <c r="BA145" s="109"/>
      <c r="BB145" s="109"/>
      <c r="BC145" s="109"/>
      <c r="BD145" s="109"/>
      <c r="BE145" s="109"/>
      <c r="BF145" s="109"/>
      <c r="BK145" s="109"/>
      <c r="BL145" s="109"/>
      <c r="BM145" s="109"/>
      <c r="BN145" s="109"/>
      <c r="BO145" s="109"/>
      <c r="BP145" s="109"/>
      <c r="BQ145" s="109"/>
      <c r="BR145" s="109"/>
      <c r="BS145" s="109"/>
      <c r="BT145" s="109"/>
      <c r="BY145" s="109"/>
      <c r="BZ145" s="109"/>
      <c r="CA145" s="109"/>
      <c r="CB145" s="109"/>
      <c r="CC145" s="109"/>
      <c r="CD145" s="109"/>
      <c r="CE145" s="109"/>
      <c r="CF145" s="109"/>
      <c r="CG145" s="109"/>
      <c r="CH145" s="109"/>
      <c r="CM145" s="109"/>
      <c r="CN145" s="109"/>
      <c r="CO145" s="109"/>
      <c r="CP145" s="109"/>
      <c r="CQ145" s="109"/>
      <c r="CR145" s="109"/>
      <c r="CS145" s="109"/>
      <c r="CT145" s="109"/>
      <c r="CU145" s="109"/>
      <c r="CV145" s="109"/>
    </row>
    <row r="146" spans="4:100">
      <c r="D146" s="106"/>
      <c r="E146" s="107"/>
      <c r="F146" s="108"/>
      <c r="G146" s="108"/>
      <c r="H146" s="107"/>
      <c r="I146" s="108"/>
      <c r="X146" s="109"/>
      <c r="Y146" s="109"/>
      <c r="Z146" s="109"/>
      <c r="AA146" s="109"/>
      <c r="AB146" s="109"/>
      <c r="AC146" s="109"/>
      <c r="AD146" s="109"/>
      <c r="AI146" s="109"/>
      <c r="AJ146" s="109"/>
      <c r="AK146" s="109"/>
      <c r="AL146" s="109"/>
      <c r="AM146" s="109"/>
      <c r="AN146" s="109"/>
      <c r="AO146" s="109"/>
      <c r="AP146" s="109"/>
      <c r="AQ146" s="109"/>
      <c r="AR146" s="109"/>
      <c r="AW146" s="109"/>
      <c r="AX146" s="109"/>
      <c r="AY146" s="109"/>
      <c r="AZ146" s="109"/>
      <c r="BA146" s="109"/>
      <c r="BB146" s="109"/>
      <c r="BC146" s="109"/>
      <c r="BD146" s="109"/>
      <c r="BE146" s="109"/>
      <c r="BF146" s="109"/>
      <c r="BK146" s="109"/>
      <c r="BL146" s="109"/>
      <c r="BM146" s="109"/>
      <c r="BN146" s="109"/>
      <c r="BO146" s="109"/>
      <c r="BP146" s="109"/>
      <c r="BQ146" s="109"/>
      <c r="BR146" s="109"/>
      <c r="BS146" s="109"/>
      <c r="BT146" s="109"/>
      <c r="BY146" s="109"/>
      <c r="BZ146" s="109"/>
      <c r="CA146" s="109"/>
      <c r="CB146" s="109"/>
      <c r="CC146" s="109"/>
      <c r="CD146" s="109"/>
      <c r="CE146" s="109"/>
      <c r="CF146" s="109"/>
      <c r="CG146" s="109"/>
      <c r="CH146" s="109"/>
      <c r="CM146" s="109"/>
      <c r="CN146" s="109"/>
      <c r="CO146" s="109"/>
      <c r="CP146" s="109"/>
      <c r="CQ146" s="109"/>
      <c r="CR146" s="109"/>
      <c r="CS146" s="109"/>
      <c r="CT146" s="109"/>
      <c r="CU146" s="109"/>
      <c r="CV146" s="109"/>
    </row>
    <row r="147" spans="4:100">
      <c r="D147" s="106"/>
      <c r="E147" s="107"/>
      <c r="F147" s="108"/>
      <c r="G147" s="108"/>
      <c r="H147" s="107"/>
      <c r="I147" s="108"/>
      <c r="X147" s="109"/>
      <c r="Y147" s="109"/>
      <c r="Z147" s="109"/>
      <c r="AA147" s="109"/>
      <c r="AB147" s="109"/>
      <c r="AC147" s="109"/>
      <c r="AD147" s="109"/>
      <c r="AI147" s="109"/>
      <c r="AJ147" s="109"/>
      <c r="AK147" s="109"/>
      <c r="AL147" s="109"/>
      <c r="AM147" s="109"/>
      <c r="AN147" s="109"/>
      <c r="AO147" s="109"/>
      <c r="AP147" s="109"/>
      <c r="AQ147" s="109"/>
      <c r="AR147" s="109"/>
      <c r="AW147" s="109"/>
      <c r="AX147" s="109"/>
      <c r="AY147" s="109"/>
      <c r="AZ147" s="109"/>
      <c r="BA147" s="109"/>
      <c r="BB147" s="109"/>
      <c r="BC147" s="109"/>
      <c r="BD147" s="109"/>
      <c r="BE147" s="109"/>
      <c r="BF147" s="109"/>
      <c r="BK147" s="109"/>
      <c r="BL147" s="109"/>
      <c r="BM147" s="109"/>
      <c r="BN147" s="109"/>
      <c r="BO147" s="109"/>
      <c r="BP147" s="109"/>
      <c r="BQ147" s="109"/>
      <c r="BR147" s="109"/>
      <c r="BS147" s="109"/>
      <c r="BT147" s="109"/>
      <c r="BY147" s="109"/>
      <c r="BZ147" s="109"/>
      <c r="CA147" s="109"/>
      <c r="CB147" s="109"/>
      <c r="CC147" s="109"/>
      <c r="CD147" s="109"/>
      <c r="CE147" s="109"/>
      <c r="CF147" s="109"/>
      <c r="CG147" s="109"/>
      <c r="CH147" s="109"/>
      <c r="CM147" s="109"/>
      <c r="CN147" s="109"/>
      <c r="CO147" s="109"/>
      <c r="CP147" s="109"/>
      <c r="CQ147" s="109"/>
      <c r="CR147" s="109"/>
      <c r="CS147" s="109"/>
      <c r="CT147" s="109"/>
      <c r="CU147" s="109"/>
      <c r="CV147" s="109"/>
    </row>
    <row r="148" spans="4:100">
      <c r="D148" s="106"/>
      <c r="E148" s="107"/>
      <c r="F148" s="108"/>
      <c r="G148" s="108"/>
      <c r="H148" s="107"/>
      <c r="I148" s="108"/>
      <c r="X148" s="109"/>
      <c r="Y148" s="109"/>
      <c r="Z148" s="109"/>
      <c r="AA148" s="109"/>
      <c r="AB148" s="109"/>
      <c r="AC148" s="109"/>
      <c r="AD148" s="109"/>
      <c r="AI148" s="109"/>
      <c r="AJ148" s="109"/>
      <c r="AK148" s="109"/>
      <c r="AL148" s="109"/>
      <c r="AM148" s="109"/>
      <c r="AN148" s="109"/>
      <c r="AO148" s="109"/>
      <c r="AP148" s="109"/>
      <c r="AQ148" s="109"/>
      <c r="AR148" s="109"/>
      <c r="AW148" s="109"/>
      <c r="AX148" s="109"/>
      <c r="AY148" s="109"/>
      <c r="AZ148" s="109"/>
      <c r="BA148" s="109"/>
      <c r="BB148" s="109"/>
      <c r="BC148" s="109"/>
      <c r="BD148" s="109"/>
      <c r="BE148" s="109"/>
      <c r="BF148" s="109"/>
      <c r="BK148" s="109"/>
      <c r="BL148" s="109"/>
      <c r="BM148" s="109"/>
      <c r="BN148" s="109"/>
      <c r="BO148" s="109"/>
      <c r="BP148" s="109"/>
      <c r="BQ148" s="109"/>
      <c r="BR148" s="109"/>
      <c r="BS148" s="109"/>
      <c r="BT148" s="109"/>
      <c r="BY148" s="109"/>
      <c r="BZ148" s="109"/>
      <c r="CA148" s="109"/>
      <c r="CB148" s="109"/>
      <c r="CC148" s="109"/>
      <c r="CD148" s="109"/>
      <c r="CE148" s="109"/>
      <c r="CF148" s="109"/>
      <c r="CG148" s="109"/>
      <c r="CH148" s="109"/>
      <c r="CM148" s="109"/>
      <c r="CN148" s="109"/>
      <c r="CO148" s="109"/>
      <c r="CP148" s="109"/>
      <c r="CQ148" s="109"/>
      <c r="CR148" s="109"/>
      <c r="CS148" s="109"/>
      <c r="CT148" s="109"/>
      <c r="CU148" s="109"/>
      <c r="CV148" s="109"/>
    </row>
    <row r="149" spans="4:100">
      <c r="D149" s="106"/>
      <c r="E149" s="107"/>
      <c r="F149" s="108"/>
      <c r="G149" s="108"/>
      <c r="H149" s="107"/>
      <c r="I149" s="108"/>
      <c r="X149" s="109"/>
      <c r="Y149" s="109"/>
      <c r="Z149" s="109"/>
      <c r="AA149" s="109"/>
      <c r="AB149" s="109"/>
      <c r="AC149" s="109"/>
      <c r="AD149" s="109"/>
      <c r="AI149" s="109"/>
      <c r="AJ149" s="109"/>
      <c r="AK149" s="109"/>
      <c r="AL149" s="109"/>
      <c r="AM149" s="109"/>
      <c r="AN149" s="109"/>
      <c r="AO149" s="109"/>
      <c r="AP149" s="109"/>
      <c r="AQ149" s="109"/>
      <c r="AR149" s="109"/>
      <c r="AW149" s="109"/>
      <c r="AX149" s="109"/>
      <c r="AY149" s="109"/>
      <c r="AZ149" s="109"/>
      <c r="BA149" s="109"/>
      <c r="BB149" s="109"/>
      <c r="BC149" s="109"/>
      <c r="BD149" s="109"/>
      <c r="BE149" s="109"/>
      <c r="BF149" s="109"/>
      <c r="BK149" s="109"/>
      <c r="BL149" s="109"/>
      <c r="BM149" s="109"/>
      <c r="BN149" s="109"/>
      <c r="BO149" s="109"/>
      <c r="BP149" s="109"/>
      <c r="BQ149" s="109"/>
      <c r="BR149" s="109"/>
      <c r="BS149" s="109"/>
      <c r="BT149" s="109"/>
      <c r="BY149" s="109"/>
      <c r="BZ149" s="109"/>
      <c r="CA149" s="109"/>
      <c r="CB149" s="109"/>
      <c r="CC149" s="109"/>
      <c r="CD149" s="109"/>
      <c r="CE149" s="109"/>
      <c r="CF149" s="109"/>
      <c r="CG149" s="109"/>
      <c r="CH149" s="109"/>
      <c r="CM149" s="109"/>
      <c r="CN149" s="109"/>
      <c r="CO149" s="109"/>
      <c r="CP149" s="109"/>
      <c r="CQ149" s="109"/>
      <c r="CR149" s="109"/>
      <c r="CS149" s="109"/>
      <c r="CT149" s="109"/>
      <c r="CU149" s="109"/>
      <c r="CV149" s="109"/>
    </row>
    <row r="150" spans="4:100">
      <c r="D150" s="106"/>
      <c r="E150" s="107"/>
      <c r="F150" s="108"/>
      <c r="G150" s="108"/>
      <c r="H150" s="107"/>
      <c r="I150" s="108"/>
      <c r="X150" s="109"/>
      <c r="Y150" s="109"/>
      <c r="Z150" s="109"/>
      <c r="AA150" s="109"/>
      <c r="AB150" s="109"/>
      <c r="AC150" s="109"/>
      <c r="AD150" s="109"/>
      <c r="AI150" s="109"/>
      <c r="AJ150" s="109"/>
      <c r="AK150" s="109"/>
      <c r="AL150" s="109"/>
      <c r="AM150" s="109"/>
      <c r="AN150" s="109"/>
      <c r="AO150" s="109"/>
      <c r="AP150" s="109"/>
      <c r="AQ150" s="109"/>
      <c r="AR150" s="109"/>
      <c r="AW150" s="109"/>
      <c r="AX150" s="109"/>
      <c r="AY150" s="109"/>
      <c r="AZ150" s="109"/>
      <c r="BA150" s="109"/>
      <c r="BB150" s="109"/>
      <c r="BC150" s="109"/>
      <c r="BD150" s="109"/>
      <c r="BE150" s="109"/>
      <c r="BF150" s="109"/>
      <c r="BK150" s="109"/>
      <c r="BL150" s="109"/>
      <c r="BM150" s="109"/>
      <c r="BN150" s="109"/>
      <c r="BO150" s="109"/>
      <c r="BP150" s="109"/>
      <c r="BQ150" s="109"/>
      <c r="BR150" s="109"/>
      <c r="BS150" s="109"/>
      <c r="BT150" s="109"/>
      <c r="BY150" s="109"/>
      <c r="BZ150" s="109"/>
      <c r="CA150" s="109"/>
      <c r="CB150" s="109"/>
      <c r="CC150" s="109"/>
      <c r="CD150" s="109"/>
      <c r="CE150" s="109"/>
      <c r="CF150" s="109"/>
      <c r="CG150" s="109"/>
      <c r="CH150" s="109"/>
      <c r="CM150" s="109"/>
      <c r="CN150" s="109"/>
      <c r="CO150" s="109"/>
      <c r="CP150" s="109"/>
      <c r="CQ150" s="109"/>
      <c r="CR150" s="109"/>
      <c r="CS150" s="109"/>
      <c r="CT150" s="109"/>
      <c r="CU150" s="109"/>
      <c r="CV150" s="109"/>
    </row>
    <row r="151" spans="4:100">
      <c r="D151" s="106"/>
      <c r="E151" s="107"/>
      <c r="F151" s="108"/>
      <c r="G151" s="108"/>
      <c r="H151" s="107"/>
      <c r="I151" s="108"/>
      <c r="X151" s="109"/>
      <c r="Y151" s="109"/>
      <c r="Z151" s="109"/>
      <c r="AA151" s="109"/>
      <c r="AB151" s="109"/>
      <c r="AC151" s="109"/>
      <c r="AD151" s="109"/>
      <c r="AI151" s="109"/>
      <c r="AJ151" s="109"/>
      <c r="AK151" s="109"/>
      <c r="AL151" s="109"/>
      <c r="AM151" s="109"/>
      <c r="AN151" s="109"/>
      <c r="AO151" s="109"/>
      <c r="AP151" s="109"/>
      <c r="AQ151" s="109"/>
      <c r="AR151" s="109"/>
      <c r="AW151" s="109"/>
      <c r="AX151" s="109"/>
      <c r="AY151" s="109"/>
      <c r="AZ151" s="109"/>
      <c r="BA151" s="109"/>
      <c r="BB151" s="109"/>
      <c r="BC151" s="109"/>
      <c r="BD151" s="109"/>
      <c r="BE151" s="109"/>
      <c r="BF151" s="109"/>
      <c r="BK151" s="109"/>
      <c r="BL151" s="109"/>
      <c r="BM151" s="109"/>
      <c r="BN151" s="109"/>
      <c r="BO151" s="109"/>
      <c r="BP151" s="109"/>
      <c r="BQ151" s="109"/>
      <c r="BR151" s="109"/>
      <c r="BS151" s="109"/>
      <c r="BT151" s="109"/>
      <c r="BY151" s="109"/>
      <c r="BZ151" s="109"/>
      <c r="CA151" s="109"/>
      <c r="CB151" s="109"/>
      <c r="CC151" s="109"/>
      <c r="CD151" s="109"/>
      <c r="CE151" s="109"/>
      <c r="CF151" s="109"/>
      <c r="CG151" s="109"/>
      <c r="CH151" s="109"/>
      <c r="CM151" s="109"/>
      <c r="CN151" s="109"/>
      <c r="CO151" s="109"/>
      <c r="CP151" s="109"/>
      <c r="CQ151" s="109"/>
      <c r="CR151" s="109"/>
      <c r="CS151" s="109"/>
      <c r="CT151" s="109"/>
      <c r="CU151" s="109"/>
      <c r="CV151" s="109"/>
    </row>
    <row r="152" spans="4:100">
      <c r="D152" s="106"/>
      <c r="E152" s="107"/>
      <c r="F152" s="108"/>
      <c r="G152" s="108"/>
      <c r="H152" s="107"/>
      <c r="I152" s="108"/>
      <c r="X152" s="109"/>
      <c r="Y152" s="109"/>
      <c r="Z152" s="109"/>
      <c r="AA152" s="109"/>
      <c r="AB152" s="109"/>
      <c r="AC152" s="109"/>
      <c r="AD152" s="109"/>
      <c r="AI152" s="109"/>
      <c r="AJ152" s="109"/>
      <c r="AK152" s="109"/>
      <c r="AL152" s="109"/>
      <c r="AM152" s="109"/>
      <c r="AN152" s="109"/>
      <c r="AO152" s="109"/>
      <c r="AP152" s="109"/>
      <c r="AQ152" s="109"/>
      <c r="AR152" s="109"/>
      <c r="AW152" s="109"/>
      <c r="AX152" s="109"/>
      <c r="AY152" s="109"/>
      <c r="AZ152" s="109"/>
      <c r="BA152" s="109"/>
      <c r="BB152" s="109"/>
      <c r="BC152" s="109"/>
      <c r="BD152" s="109"/>
      <c r="BE152" s="109"/>
      <c r="BF152" s="109"/>
      <c r="BK152" s="109"/>
      <c r="BL152" s="109"/>
      <c r="BM152" s="109"/>
      <c r="BN152" s="109"/>
      <c r="BO152" s="109"/>
      <c r="BP152" s="109"/>
      <c r="BQ152" s="109"/>
      <c r="BR152" s="109"/>
      <c r="BS152" s="109"/>
      <c r="BT152" s="109"/>
      <c r="BY152" s="109"/>
      <c r="BZ152" s="109"/>
      <c r="CA152" s="109"/>
      <c r="CB152" s="109"/>
      <c r="CC152" s="109"/>
      <c r="CD152" s="109"/>
      <c r="CE152" s="109"/>
      <c r="CF152" s="109"/>
      <c r="CG152" s="109"/>
      <c r="CH152" s="109"/>
      <c r="CM152" s="109"/>
      <c r="CN152" s="109"/>
      <c r="CO152" s="109"/>
      <c r="CP152" s="109"/>
      <c r="CQ152" s="109"/>
      <c r="CR152" s="109"/>
      <c r="CS152" s="109"/>
      <c r="CT152" s="109"/>
      <c r="CU152" s="109"/>
      <c r="CV152" s="109"/>
    </row>
    <row r="153" spans="4:100">
      <c r="D153" s="106"/>
      <c r="E153" s="107"/>
      <c r="F153" s="108"/>
      <c r="G153" s="108"/>
      <c r="H153" s="107"/>
      <c r="I153" s="108"/>
      <c r="X153" s="109"/>
      <c r="Y153" s="109"/>
      <c r="Z153" s="109"/>
      <c r="AA153" s="109"/>
      <c r="AB153" s="109"/>
      <c r="AC153" s="109"/>
      <c r="AD153" s="109"/>
      <c r="AI153" s="109"/>
      <c r="AJ153" s="109"/>
      <c r="AK153" s="109"/>
      <c r="AL153" s="109"/>
      <c r="AM153" s="109"/>
      <c r="AN153" s="109"/>
      <c r="AO153" s="109"/>
      <c r="AP153" s="109"/>
      <c r="AQ153" s="109"/>
      <c r="AR153" s="109"/>
      <c r="AW153" s="109"/>
      <c r="AX153" s="109"/>
      <c r="AY153" s="109"/>
      <c r="AZ153" s="109"/>
      <c r="BA153" s="109"/>
      <c r="BB153" s="109"/>
      <c r="BC153" s="109"/>
      <c r="BD153" s="109"/>
      <c r="BE153" s="109"/>
      <c r="BF153" s="109"/>
      <c r="BK153" s="109"/>
      <c r="BL153" s="109"/>
      <c r="BM153" s="109"/>
      <c r="BN153" s="109"/>
      <c r="BO153" s="109"/>
      <c r="BP153" s="109"/>
      <c r="BQ153" s="109"/>
      <c r="BR153" s="109"/>
      <c r="BS153" s="109"/>
      <c r="BT153" s="109"/>
      <c r="BY153" s="109"/>
      <c r="BZ153" s="109"/>
      <c r="CA153" s="109"/>
      <c r="CB153" s="109"/>
      <c r="CC153" s="109"/>
      <c r="CD153" s="109"/>
      <c r="CE153" s="109"/>
      <c r="CF153" s="109"/>
      <c r="CG153" s="109"/>
      <c r="CH153" s="109"/>
      <c r="CM153" s="109"/>
      <c r="CN153" s="109"/>
      <c r="CO153" s="109"/>
      <c r="CP153" s="109"/>
      <c r="CQ153" s="109"/>
      <c r="CR153" s="109"/>
      <c r="CS153" s="109"/>
      <c r="CT153" s="109"/>
      <c r="CU153" s="109"/>
      <c r="CV153" s="109"/>
    </row>
    <row r="154" spans="4:100">
      <c r="D154" s="106"/>
      <c r="E154" s="107"/>
      <c r="F154" s="108"/>
      <c r="G154" s="108"/>
      <c r="H154" s="107"/>
      <c r="I154" s="108"/>
      <c r="X154" s="109"/>
      <c r="Y154" s="109"/>
      <c r="Z154" s="109"/>
      <c r="AA154" s="109"/>
      <c r="AB154" s="109"/>
      <c r="AC154" s="109"/>
      <c r="AD154" s="109"/>
      <c r="AI154" s="109"/>
      <c r="AJ154" s="109"/>
      <c r="AK154" s="109"/>
      <c r="AL154" s="109"/>
      <c r="AM154" s="109"/>
      <c r="AN154" s="109"/>
      <c r="AO154" s="109"/>
      <c r="AP154" s="109"/>
      <c r="AQ154" s="109"/>
      <c r="AR154" s="109"/>
      <c r="AW154" s="109"/>
      <c r="AX154" s="109"/>
      <c r="AY154" s="109"/>
      <c r="AZ154" s="109"/>
      <c r="BA154" s="109"/>
      <c r="BB154" s="109"/>
      <c r="BC154" s="109"/>
      <c r="BD154" s="109"/>
      <c r="BE154" s="109"/>
      <c r="BF154" s="109"/>
      <c r="BK154" s="109"/>
      <c r="BL154" s="109"/>
      <c r="BM154" s="109"/>
      <c r="BN154" s="109"/>
      <c r="BO154" s="109"/>
      <c r="BP154" s="109"/>
      <c r="BQ154" s="109"/>
      <c r="BR154" s="109"/>
      <c r="BS154" s="109"/>
      <c r="BT154" s="109"/>
      <c r="BY154" s="109"/>
      <c r="BZ154" s="109"/>
      <c r="CA154" s="109"/>
      <c r="CB154" s="109"/>
      <c r="CC154" s="109"/>
      <c r="CD154" s="109"/>
      <c r="CE154" s="109"/>
      <c r="CF154" s="109"/>
      <c r="CG154" s="109"/>
      <c r="CH154" s="109"/>
      <c r="CM154" s="109"/>
      <c r="CN154" s="109"/>
      <c r="CO154" s="109"/>
      <c r="CP154" s="109"/>
      <c r="CQ154" s="109"/>
      <c r="CR154" s="109"/>
      <c r="CS154" s="109"/>
      <c r="CT154" s="109"/>
      <c r="CU154" s="109"/>
      <c r="CV154" s="10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1"/>
  <dimension ref="A1:AW229"/>
  <sheetViews>
    <sheetView zoomScale="69" zoomScaleNormal="69" workbookViewId="0">
      <pane ySplit="3" topLeftCell="A4" activePane="bottomLeft" state="frozen"/>
      <selection pane="bottomLeft" activeCell="N16" sqref="N16"/>
    </sheetView>
  </sheetViews>
  <sheetFormatPr defaultRowHeight="12.75"/>
  <cols>
    <col min="2" max="2" width="22.5703125" style="16" customWidth="1"/>
    <col min="3" max="3" width="13.2851562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133" t="s">
        <v>234</v>
      </c>
      <c r="D1" s="30"/>
      <c r="E1" s="193" t="s">
        <v>197</v>
      </c>
      <c r="F1" s="194"/>
      <c r="G1" s="194"/>
      <c r="H1" s="194"/>
      <c r="I1" s="194"/>
      <c r="J1" s="194"/>
      <c r="K1" s="194"/>
      <c r="M1" s="59" t="s">
        <v>182</v>
      </c>
      <c r="P1" s="191" t="s">
        <v>41</v>
      </c>
      <c r="Q1" s="192"/>
      <c r="R1" s="65" t="s">
        <v>107</v>
      </c>
    </row>
    <row r="2" spans="1:49">
      <c r="A2" s="1" t="s">
        <v>180</v>
      </c>
      <c r="B2" s="15" t="s">
        <v>18</v>
      </c>
      <c r="C2" s="17"/>
      <c r="D2" s="6" t="s">
        <v>43</v>
      </c>
      <c r="E2" s="8" t="s">
        <v>45</v>
      </c>
      <c r="F2" s="4" t="s">
        <v>175</v>
      </c>
      <c r="G2" s="8"/>
      <c r="H2" s="4" t="s">
        <v>176</v>
      </c>
      <c r="I2" s="8"/>
      <c r="J2" s="6" t="s">
        <v>36</v>
      </c>
      <c r="K2" s="180" t="s">
        <v>46</v>
      </c>
      <c r="L2" s="10"/>
      <c r="M2" s="12" t="s">
        <v>17</v>
      </c>
      <c r="N2" s="13"/>
      <c r="O2" s="178" t="s">
        <v>180</v>
      </c>
      <c r="P2" s="4" t="s">
        <v>177</v>
      </c>
      <c r="Q2" s="38" t="s">
        <v>178</v>
      </c>
      <c r="R2" s="41"/>
      <c r="S2" s="10"/>
      <c r="T2" s="10"/>
      <c r="U2" s="10"/>
      <c r="V2" s="10"/>
      <c r="W2" s="10"/>
      <c r="X2" s="10"/>
      <c r="Y2" s="10"/>
      <c r="Z2" s="10"/>
      <c r="AA2" s="10"/>
      <c r="AB2" s="10"/>
      <c r="AC2" s="10"/>
      <c r="AD2" s="10"/>
      <c r="AE2" s="10"/>
      <c r="AF2" s="10"/>
      <c r="AG2" s="10"/>
      <c r="AH2" s="10"/>
    </row>
    <row r="3" spans="1:49" ht="13.5" thickBot="1">
      <c r="A3" s="1" t="s">
        <v>181</v>
      </c>
      <c r="B3" s="52" t="s">
        <v>19</v>
      </c>
      <c r="C3" s="53" t="s">
        <v>9</v>
      </c>
      <c r="D3" s="39" t="s">
        <v>44</v>
      </c>
      <c r="E3" s="9" t="s">
        <v>9</v>
      </c>
      <c r="F3" s="7" t="s">
        <v>12</v>
      </c>
      <c r="G3" s="9" t="s">
        <v>42</v>
      </c>
      <c r="H3" s="39" t="s">
        <v>12</v>
      </c>
      <c r="I3" s="42" t="s">
        <v>42</v>
      </c>
      <c r="J3" s="39" t="s">
        <v>21</v>
      </c>
      <c r="K3" s="42" t="s">
        <v>47</v>
      </c>
      <c r="L3" s="37">
        <v>0.8</v>
      </c>
      <c r="M3" s="14" t="s">
        <v>16</v>
      </c>
      <c r="N3" s="18" t="s">
        <v>15</v>
      </c>
      <c r="O3" s="178" t="s">
        <v>233</v>
      </c>
      <c r="P3" s="39" t="s">
        <v>5</v>
      </c>
      <c r="Q3" s="40" t="s">
        <v>5</v>
      </c>
      <c r="R3" s="40" t="s">
        <v>106</v>
      </c>
      <c r="S3" s="10"/>
      <c r="T3" s="10"/>
      <c r="U3" s="10"/>
      <c r="V3" s="10"/>
      <c r="W3" s="10"/>
      <c r="X3" s="10"/>
      <c r="Y3" s="10"/>
      <c r="Z3" s="10"/>
      <c r="AA3" s="10"/>
      <c r="AB3" s="10"/>
      <c r="AC3" s="10"/>
      <c r="AD3" s="10"/>
      <c r="AE3" s="10"/>
      <c r="AF3" s="10"/>
      <c r="AG3" s="10"/>
      <c r="AH3" s="10"/>
    </row>
    <row r="4" spans="1:49" ht="15.75" customHeight="1">
      <c r="A4" s="1">
        <v>1</v>
      </c>
      <c r="B4" s="51">
        <v>40515.727777777778</v>
      </c>
      <c r="C4" s="2">
        <v>-4.3999999999999997E-2</v>
      </c>
      <c r="D4" s="126">
        <f>'BA Form 2 Event Data'!E7</f>
        <v>0</v>
      </c>
      <c r="E4" s="127">
        <f>'BA Form 2 Event Data'!CL7-'BA Form 2 Event Data'!W7</f>
        <v>0</v>
      </c>
      <c r="F4" s="128">
        <f>'BA Form 2 Event Data'!X7</f>
        <v>0</v>
      </c>
      <c r="G4" s="58">
        <f ca="1">IF(CELL("type",Adjustments!$V4) = "v",(Adjustments!$D4+Adjustments!$G4+Adjustments!$J4+Adjustments!$M4+Adjustments!$S4),0)</f>
        <v>0</v>
      </c>
      <c r="H4" s="57">
        <f>'BA Form 2 Event Data'!CM7</f>
        <v>0</v>
      </c>
      <c r="I4" s="57">
        <f ca="1">IF(CELL("type",Adjustments2052!$V4) = "v",(Adjustments2052!$E4+Adjustments2052!$H4+Adjustments2052!$K4+Adjustments2052!$N4+Adjustments2052!$Q4+Adjustments2052!$T4),0)</f>
        <v>0</v>
      </c>
      <c r="J4" s="43" t="e">
        <f t="shared" ref="J4:J45" ca="1" si="0">IF($K4="y", "",IF(CELL("type",$E4) = "v",(($H4-$I4)-($F4-$G4))/(10*$E4),""))</f>
        <v>#DIV/0!</v>
      </c>
      <c r="K4" s="47" t="s">
        <v>20</v>
      </c>
      <c r="L4" s="32">
        <f t="shared" ref="L4:L45" ca="1" si="1">IF($K4="y", "",IF(CELL("type",$E4) = "v",(($H4-$I4)-($F4-$G4)),""))</f>
        <v>0</v>
      </c>
      <c r="P4" s="131">
        <f>'BA Form 2 Event Data'!AF7</f>
        <v>0</v>
      </c>
      <c r="Q4" s="131">
        <f>'BA Form 2 Event Data'!CX7</f>
        <v>0</v>
      </c>
      <c r="R4" s="49"/>
      <c r="AI4" s="44">
        <v>-5.7760692778103362E-2</v>
      </c>
      <c r="AJ4" s="29">
        <v>23.246720631917327</v>
      </c>
      <c r="AM4" s="190" t="s">
        <v>77</v>
      </c>
      <c r="AN4" s="190"/>
      <c r="AO4" s="190"/>
      <c r="AP4" s="190"/>
      <c r="AQ4" s="190"/>
      <c r="AR4" s="64"/>
      <c r="AS4" s="64"/>
      <c r="AT4" s="64"/>
      <c r="AU4" s="64"/>
      <c r="AV4" s="64"/>
      <c r="AW4" s="64"/>
    </row>
    <row r="5" spans="1:49" ht="15.75" customHeight="1">
      <c r="A5" s="1">
        <v>2</v>
      </c>
      <c r="B5" s="19">
        <v>40531.993055555555</v>
      </c>
      <c r="C5" s="2">
        <v>-3.6999999999999998E-2</v>
      </c>
      <c r="D5" s="129">
        <f>'BA Form 2 Event Data'!E8</f>
        <v>0</v>
      </c>
      <c r="E5" s="130">
        <f>'BA Form 2 Event Data'!CL8-'BA Form 2 Event Data'!W8</f>
        <v>0</v>
      </c>
      <c r="F5" s="131">
        <f>'BA Form 2 Event Data'!X8</f>
        <v>0</v>
      </c>
      <c r="G5" s="43">
        <f ca="1">IF(CELL("type",Adjustments!$V5) = "v",(Adjustments!$D5+Adjustments!$G5+Adjustments!$J5+Adjustments!$M5+Adjustments!$S5),0)</f>
        <v>0</v>
      </c>
      <c r="H5" s="131">
        <f>'BA Form 2 Event Data'!CM8</f>
        <v>0</v>
      </c>
      <c r="I5" s="43">
        <f ca="1">IF(CELL("type",Adjustments2052!$V5) = "v",(Adjustments2052!$E5+Adjustments2052!$H5+Adjustments2052!$K5+Adjustments2052!$N5+Adjustments2052!$Q5+Adjustments2052!$T5),0)</f>
        <v>0</v>
      </c>
      <c r="J5" s="43" t="e">
        <f t="shared" ca="1" si="0"/>
        <v>#DIV/0!</v>
      </c>
      <c r="K5" s="47" t="s">
        <v>20</v>
      </c>
      <c r="L5" s="32">
        <f t="shared" ca="1" si="1"/>
        <v>0</v>
      </c>
      <c r="O5">
        <v>1186</v>
      </c>
      <c r="P5" s="131">
        <f>'BA Form 2 Event Data'!AF8</f>
        <v>0</v>
      </c>
      <c r="Q5" s="131">
        <f>'BA Form 2 Event Data'!CX8</f>
        <v>0</v>
      </c>
      <c r="R5" s="49"/>
      <c r="AI5" s="44">
        <v>-6.609326317200015E-2</v>
      </c>
      <c r="AJ5" s="29">
        <v>27.701624461582725</v>
      </c>
      <c r="AM5" s="190" t="s">
        <v>78</v>
      </c>
      <c r="AN5" s="190"/>
      <c r="AO5" s="190"/>
      <c r="AP5" s="190"/>
      <c r="AQ5" s="190"/>
      <c r="AR5" s="64"/>
      <c r="AS5" s="64"/>
      <c r="AT5" s="64"/>
      <c r="AU5" s="64"/>
      <c r="AV5" s="64"/>
      <c r="AW5" s="63"/>
    </row>
    <row r="6" spans="1:49" ht="15.75" customHeight="1">
      <c r="A6" s="1">
        <v>3</v>
      </c>
      <c r="B6" s="20">
        <v>40564.316666666666</v>
      </c>
      <c r="C6" s="25">
        <v>-4.2999999999999997E-2</v>
      </c>
      <c r="D6" s="129">
        <f>'BA Form 2 Event Data'!E9</f>
        <v>0</v>
      </c>
      <c r="E6" s="130">
        <f>'BA Form 2 Event Data'!CL9-'BA Form 2 Event Data'!W9</f>
        <v>0</v>
      </c>
      <c r="F6" s="131">
        <f>'BA Form 2 Event Data'!X9</f>
        <v>0</v>
      </c>
      <c r="G6" s="43">
        <f ca="1">IF(CELL("type",Adjustments!$V6) = "v",(Adjustments!$D6+Adjustments!$G6+Adjustments!$J6+Adjustments!$M6+Adjustments!$S6),0)</f>
        <v>0</v>
      </c>
      <c r="H6" s="131">
        <f>'BA Form 2 Event Data'!CM9</f>
        <v>0</v>
      </c>
      <c r="I6" s="43">
        <f ca="1">IF(CELL("type",Adjustments2052!$V6) = "v",(Adjustments2052!$E6+Adjustments2052!$H6+Adjustments2052!$K6+Adjustments2052!$N6+Adjustments2052!$Q6+Adjustments2052!$T6),0)</f>
        <v>0</v>
      </c>
      <c r="J6" s="43" t="e">
        <f t="shared" ca="1" si="0"/>
        <v>#DIV/0!</v>
      </c>
      <c r="K6" s="47" t="s">
        <v>20</v>
      </c>
      <c r="L6" s="32">
        <f t="shared" ca="1" si="1"/>
        <v>0</v>
      </c>
      <c r="P6" s="131">
        <f>'BA Form 2 Event Data'!AF9</f>
        <v>0</v>
      </c>
      <c r="Q6" s="131">
        <f>'BA Form 2 Event Data'!CX9</f>
        <v>0</v>
      </c>
      <c r="R6" s="49"/>
      <c r="AI6" s="44">
        <v>-4.0239788237002472E-2</v>
      </c>
      <c r="AJ6" s="29">
        <v>10.663229942321777</v>
      </c>
      <c r="AM6" s="190" t="s">
        <v>79</v>
      </c>
      <c r="AN6" s="190"/>
      <c r="AO6" s="190"/>
      <c r="AP6" s="190"/>
      <c r="AQ6" s="190"/>
      <c r="AR6" s="64"/>
      <c r="AS6" s="64"/>
      <c r="AT6" s="64"/>
      <c r="AU6" s="64"/>
      <c r="AV6" s="64"/>
      <c r="AW6" s="63"/>
    </row>
    <row r="7" spans="1:49" ht="15.75" customHeight="1">
      <c r="A7" s="1">
        <v>4</v>
      </c>
      <c r="B7" s="20">
        <v>40590.45416666667</v>
      </c>
      <c r="C7" s="25">
        <v>-4.2000000000000003E-2</v>
      </c>
      <c r="D7" s="129">
        <f>'BA Form 2 Event Data'!E10</f>
        <v>0</v>
      </c>
      <c r="E7" s="130">
        <f>'BA Form 2 Event Data'!CL10-'BA Form 2 Event Data'!W10</f>
        <v>0</v>
      </c>
      <c r="F7" s="131">
        <f>'BA Form 2 Event Data'!X10</f>
        <v>0</v>
      </c>
      <c r="G7" s="43">
        <f ca="1">IF(CELL("type",Adjustments!$V7) = "v",(Adjustments!$D7+Adjustments!$G7+Adjustments!$J7+Adjustments!$M7+Adjustments!$S7),0)</f>
        <v>0</v>
      </c>
      <c r="H7" s="131">
        <f>'BA Form 2 Event Data'!CM10</f>
        <v>0</v>
      </c>
      <c r="I7" s="43">
        <f ca="1">IF(CELL("type",Adjustments2052!$V7) = "v",(Adjustments2052!$E7+Adjustments2052!$H7+Adjustments2052!$K7+Adjustments2052!$N7+Adjustments2052!$Q7+Adjustments2052!$T7),0)</f>
        <v>0</v>
      </c>
      <c r="J7" s="43" t="e">
        <f t="shared" ca="1" si="0"/>
        <v>#DIV/0!</v>
      </c>
      <c r="K7" s="47" t="s">
        <v>20</v>
      </c>
      <c r="L7" s="32">
        <f t="shared" ca="1" si="1"/>
        <v>0</v>
      </c>
      <c r="M7" s="1">
        <f>M18+1</f>
        <v>2012</v>
      </c>
      <c r="N7" t="s">
        <v>14</v>
      </c>
      <c r="P7" s="131">
        <f>'BA Form 2 Event Data'!AF10</f>
        <v>0</v>
      </c>
      <c r="Q7" s="131">
        <f>'BA Form 2 Event Data'!CX10</f>
        <v>0</v>
      </c>
      <c r="R7" s="49"/>
      <c r="AI7">
        <v>-5.252492995489888E-2</v>
      </c>
      <c r="AJ7">
        <v>80.660890551975797</v>
      </c>
      <c r="AM7" s="190" t="s">
        <v>80</v>
      </c>
      <c r="AN7" s="190"/>
      <c r="AO7" s="190"/>
      <c r="AP7" s="190"/>
      <c r="AQ7" s="190"/>
      <c r="AR7" s="64"/>
      <c r="AS7" s="64"/>
      <c r="AT7" s="64"/>
      <c r="AU7" s="64"/>
      <c r="AV7" s="64"/>
      <c r="AW7" s="63"/>
    </row>
    <row r="8" spans="1:49" ht="15.75" customHeight="1">
      <c r="A8" s="1">
        <v>5</v>
      </c>
      <c r="B8" s="19">
        <v>40653.268750000003</v>
      </c>
      <c r="C8" s="2">
        <v>-6.5000000000000002E-2</v>
      </c>
      <c r="D8" s="129">
        <f>'BA Form 2 Event Data'!E11</f>
        <v>0</v>
      </c>
      <c r="E8" s="130">
        <f>'BA Form 2 Event Data'!CL11-'BA Form 2 Event Data'!W11</f>
        <v>0</v>
      </c>
      <c r="F8" s="131">
        <f>'BA Form 2 Event Data'!X11</f>
        <v>0</v>
      </c>
      <c r="G8" s="43">
        <f ca="1">IF(CELL("type",Adjustments!$V8) = "v",(Adjustments!$D8+Adjustments!$G8+Adjustments!$J8+Adjustments!$M8+Adjustments!$S8),0)</f>
        <v>0</v>
      </c>
      <c r="H8" s="131">
        <f>'BA Form 2 Event Data'!CM11</f>
        <v>0</v>
      </c>
      <c r="I8" s="43">
        <f ca="1">IF(CELL("type",Adjustments2052!$V8) = "v",(Adjustments2052!$E8+Adjustments2052!$H8+Adjustments2052!$K8+Adjustments2052!$N8+Adjustments2052!$Q8+Adjustments2052!$T8),0)</f>
        <v>0</v>
      </c>
      <c r="J8" s="43" t="e">
        <f t="shared" ca="1" si="0"/>
        <v>#DIV/0!</v>
      </c>
      <c r="K8" s="47" t="s">
        <v>20</v>
      </c>
      <c r="L8" s="32">
        <f t="shared" ca="1" si="1"/>
        <v>0</v>
      </c>
      <c r="M8" s="1" t="s">
        <v>11</v>
      </c>
      <c r="N8" t="s">
        <v>8</v>
      </c>
      <c r="O8">
        <v>1306</v>
      </c>
      <c r="P8" s="131">
        <f>'BA Form 2 Event Data'!AF11</f>
        <v>0</v>
      </c>
      <c r="Q8" s="131">
        <f>'BA Form 2 Event Data'!CX11</f>
        <v>0</v>
      </c>
      <c r="R8" s="49"/>
      <c r="AI8">
        <v>-7.090523129419779E-2</v>
      </c>
      <c r="AJ8">
        <v>-26.897608961377827</v>
      </c>
      <c r="AM8" s="190" t="s">
        <v>81</v>
      </c>
      <c r="AN8" s="190"/>
      <c r="AO8" s="190"/>
      <c r="AP8" s="190"/>
      <c r="AQ8" s="190"/>
      <c r="AR8" s="64"/>
      <c r="AS8" s="64"/>
      <c r="AT8" s="64"/>
      <c r="AU8" s="64"/>
      <c r="AV8" s="64"/>
      <c r="AW8" s="63"/>
    </row>
    <row r="9" spans="1:49" ht="15.75" customHeight="1">
      <c r="A9" s="1">
        <v>6</v>
      </c>
      <c r="B9" s="19">
        <v>40653.69027777778</v>
      </c>
      <c r="C9" s="2">
        <v>-4.5999999999999999E-2</v>
      </c>
      <c r="D9" s="129">
        <f>'BA Form 2 Event Data'!E12</f>
        <v>0</v>
      </c>
      <c r="E9" s="130">
        <f>'BA Form 2 Event Data'!CL12-'BA Form 2 Event Data'!W12</f>
        <v>0</v>
      </c>
      <c r="F9" s="131">
        <f>'BA Form 2 Event Data'!X12</f>
        <v>0</v>
      </c>
      <c r="G9" s="43">
        <f ca="1">IF(CELL("type",Adjustments!$V9) = "v",(Adjustments!$D9+Adjustments!$G9+Adjustments!$J9+Adjustments!$M9+Adjustments!$S9),0)</f>
        <v>0</v>
      </c>
      <c r="H9" s="131">
        <f>'BA Form 2 Event Data'!CM12</f>
        <v>0</v>
      </c>
      <c r="I9" s="43">
        <f ca="1">IF(CELL("type",Adjustments2052!$V9) = "v",(Adjustments2052!$E9+Adjustments2052!$H9+Adjustments2052!$K9+Adjustments2052!$N9+Adjustments2052!$Q9+Adjustments2052!$T9),0)</f>
        <v>0</v>
      </c>
      <c r="J9" s="43" t="e">
        <f t="shared" ca="1" si="0"/>
        <v>#DIV/0!</v>
      </c>
      <c r="K9" s="47" t="s">
        <v>20</v>
      </c>
      <c r="L9" s="32">
        <f t="shared" ca="1" si="1"/>
        <v>0</v>
      </c>
      <c r="M9" s="31" t="str">
        <f>C1</f>
        <v>MyBA</v>
      </c>
      <c r="N9" t="s">
        <v>0</v>
      </c>
      <c r="O9" s="28">
        <v>1203</v>
      </c>
      <c r="P9" s="131">
        <f>'BA Form 2 Event Data'!AF12</f>
        <v>0</v>
      </c>
      <c r="Q9" s="131">
        <f>'BA Form 2 Event Data'!CX12</f>
        <v>0</v>
      </c>
      <c r="R9" s="49"/>
      <c r="AI9">
        <v>-5.1906767345698768E-2</v>
      </c>
      <c r="AJ9">
        <v>9.955449178814888</v>
      </c>
      <c r="AM9" s="190" t="s">
        <v>82</v>
      </c>
      <c r="AN9" s="190"/>
      <c r="AO9" s="190"/>
      <c r="AP9" s="190"/>
      <c r="AQ9" s="190"/>
      <c r="AR9" s="64"/>
      <c r="AS9" s="64"/>
      <c r="AT9" s="64"/>
      <c r="AU9" s="64"/>
      <c r="AV9" s="64"/>
      <c r="AW9" s="63"/>
    </row>
    <row r="10" spans="1:49" ht="15.75" customHeight="1">
      <c r="A10" s="1">
        <v>7</v>
      </c>
      <c r="B10" s="20">
        <v>40655.453472222223</v>
      </c>
      <c r="C10" s="25">
        <v>-0.05</v>
      </c>
      <c r="D10" s="129">
        <f>'BA Form 2 Event Data'!E13</f>
        <v>0</v>
      </c>
      <c r="E10" s="130">
        <f>'BA Form 2 Event Data'!CL13-'BA Form 2 Event Data'!W13</f>
        <v>0</v>
      </c>
      <c r="F10" s="131">
        <f>'BA Form 2 Event Data'!X13</f>
        <v>0</v>
      </c>
      <c r="G10" s="43">
        <f ca="1">IF(CELL("type",Adjustments!$V10) = "v",(Adjustments!$D10+Adjustments!$G10+Adjustments!$J10+Adjustments!$M10+Adjustments!$S10),0)</f>
        <v>0</v>
      </c>
      <c r="H10" s="131">
        <f>'BA Form 2 Event Data'!CM13</f>
        <v>0</v>
      </c>
      <c r="I10" s="43">
        <f ca="1">IF(CELL("type",Adjustments2052!$V10) = "v",(Adjustments2052!$E10+Adjustments2052!$H10+Adjustments2052!$K10+Adjustments2052!$N10+Adjustments2052!$Q10+Adjustments2052!$T10),0)</f>
        <v>0</v>
      </c>
      <c r="J10" s="43" t="e">
        <f t="shared" ca="1" si="0"/>
        <v>#DIV/0!</v>
      </c>
      <c r="K10" s="47" t="s">
        <v>20</v>
      </c>
      <c r="L10" s="32">
        <f t="shared" ca="1" si="1"/>
        <v>0</v>
      </c>
      <c r="M10" s="179"/>
      <c r="N10" t="s">
        <v>2</v>
      </c>
      <c r="O10" s="28">
        <v>1400</v>
      </c>
      <c r="P10" s="131">
        <f>'BA Form 2 Event Data'!AF13</f>
        <v>0</v>
      </c>
      <c r="Q10" s="131">
        <f>'BA Form 2 Event Data'!CX13</f>
        <v>0</v>
      </c>
      <c r="R10" s="49"/>
      <c r="AI10">
        <v>-5.804770333430298E-2</v>
      </c>
      <c r="AJ10">
        <v>3.3670240129743263</v>
      </c>
      <c r="AM10" s="190" t="s">
        <v>83</v>
      </c>
      <c r="AN10" s="190"/>
      <c r="AO10" s="190"/>
      <c r="AP10" s="190"/>
      <c r="AQ10" s="190"/>
      <c r="AR10" s="64"/>
      <c r="AS10" s="64"/>
      <c r="AT10" s="64"/>
      <c r="AU10" s="64"/>
      <c r="AV10" s="64"/>
      <c r="AW10" s="63"/>
    </row>
    <row r="11" spans="1:49" ht="15.75" customHeight="1">
      <c r="A11" s="1">
        <v>8</v>
      </c>
      <c r="B11" s="20">
        <v>40659.847222222219</v>
      </c>
      <c r="C11" s="25">
        <v>-5.8999999999999997E-2</v>
      </c>
      <c r="D11" s="129">
        <f>'BA Form 2 Event Data'!E14</f>
        <v>0</v>
      </c>
      <c r="E11" s="130">
        <f>'BA Form 2 Event Data'!CL14-'BA Form 2 Event Data'!W14</f>
        <v>0</v>
      </c>
      <c r="F11" s="131">
        <f>'BA Form 2 Event Data'!X14</f>
        <v>0</v>
      </c>
      <c r="G11" s="43">
        <f ca="1">IF(CELL("type",Adjustments!$V11) = "v",(Adjustments!$D11+Adjustments!$G11+Adjustments!$J11+Adjustments!$M11+Adjustments!$S11),0)</f>
        <v>0</v>
      </c>
      <c r="H11" s="131">
        <f>'BA Form 2 Event Data'!CM14</f>
        <v>0</v>
      </c>
      <c r="I11" s="43">
        <f ca="1">IF(CELL("type",Adjustments2052!$V11) = "v",(Adjustments2052!$E11+Adjustments2052!$H11+Adjustments2052!$K11+Adjustments2052!$N11+Adjustments2052!$Q11+Adjustments2052!$T11),0)</f>
        <v>0</v>
      </c>
      <c r="J11" s="43" t="e">
        <f t="shared" ca="1" si="0"/>
        <v>#DIV/0!</v>
      </c>
      <c r="K11" s="47" t="s">
        <v>20</v>
      </c>
      <c r="L11" s="32">
        <f t="shared" ca="1" si="1"/>
        <v>0</v>
      </c>
      <c r="M11" s="179"/>
      <c r="N11" t="s">
        <v>3</v>
      </c>
      <c r="P11" s="131">
        <f>'BA Form 2 Event Data'!AF14</f>
        <v>0</v>
      </c>
      <c r="Q11" s="131">
        <f>'BA Form 2 Event Data'!CX14</f>
        <v>0</v>
      </c>
      <c r="R11" s="49"/>
      <c r="AI11">
        <v>-7.5572422572498965E-2</v>
      </c>
      <c r="AJ11">
        <v>36.334426879882812</v>
      </c>
      <c r="AM11" s="190" t="s">
        <v>84</v>
      </c>
      <c r="AN11" s="190"/>
      <c r="AO11" s="190"/>
      <c r="AP11" s="190"/>
      <c r="AQ11" s="190"/>
      <c r="AR11" s="64"/>
      <c r="AS11" s="64"/>
      <c r="AT11" s="64"/>
      <c r="AU11" s="64"/>
      <c r="AV11" s="64"/>
      <c r="AW11" s="63"/>
    </row>
    <row r="12" spans="1:49" ht="15.75" customHeight="1">
      <c r="A12" s="1">
        <v>9</v>
      </c>
      <c r="B12" s="19">
        <v>40660.691666666666</v>
      </c>
      <c r="C12" s="2">
        <v>-8.2000000000000003E-2</v>
      </c>
      <c r="D12" s="129">
        <f>'BA Form 2 Event Data'!E15</f>
        <v>0</v>
      </c>
      <c r="E12" s="130">
        <f>'BA Form 2 Event Data'!CL15-'BA Form 2 Event Data'!W15</f>
        <v>0</v>
      </c>
      <c r="F12" s="131">
        <f>'BA Form 2 Event Data'!X15</f>
        <v>0</v>
      </c>
      <c r="G12" s="43">
        <f ca="1">IF(CELL("type",Adjustments!$V12) = "v",(Adjustments!$D12+Adjustments!$G12+Adjustments!$J12+Adjustments!$M12+Adjustments!$S12),0)</f>
        <v>0</v>
      </c>
      <c r="H12" s="131">
        <f>'BA Form 2 Event Data'!CM15</f>
        <v>0</v>
      </c>
      <c r="I12" s="43">
        <f ca="1">IF(CELL("type",Adjustments2052!$V12) = "v",(Adjustments2052!$E12+Adjustments2052!$H12+Adjustments2052!$K12+Adjustments2052!$N12+Adjustments2052!$Q12+Adjustments2052!$T12),0)</f>
        <v>0</v>
      </c>
      <c r="J12" s="43" t="e">
        <f t="shared" ca="1" si="0"/>
        <v>#DIV/0!</v>
      </c>
      <c r="K12" s="47" t="s">
        <v>20</v>
      </c>
      <c r="L12" s="32">
        <f t="shared" ca="1" si="1"/>
        <v>0</v>
      </c>
      <c r="M12" s="48"/>
      <c r="N12" t="s">
        <v>4</v>
      </c>
      <c r="O12">
        <v>2783</v>
      </c>
      <c r="P12" s="131">
        <f>'BA Form 2 Event Data'!AF15</f>
        <v>0</v>
      </c>
      <c r="Q12" s="131">
        <f>'BA Form 2 Event Data'!CX15</f>
        <v>0</v>
      </c>
      <c r="R12" s="49"/>
      <c r="AI12">
        <v>-5.6380498976999149E-2</v>
      </c>
      <c r="AJ12">
        <v>0.4882530443596238</v>
      </c>
      <c r="AM12" s="190" t="s">
        <v>85</v>
      </c>
      <c r="AN12" s="190"/>
      <c r="AO12" s="190"/>
      <c r="AP12" s="190"/>
      <c r="AQ12" s="190"/>
      <c r="AR12" s="64"/>
      <c r="AS12" s="64"/>
      <c r="AT12" s="64"/>
      <c r="AU12" s="64"/>
      <c r="AV12" s="64"/>
      <c r="AW12" s="63"/>
    </row>
    <row r="13" spans="1:49" ht="15.75" customHeight="1">
      <c r="A13" s="1">
        <v>10</v>
      </c>
      <c r="B13" s="19">
        <v>40675.609583333331</v>
      </c>
      <c r="C13" s="2">
        <v>-5.0999999999999997E-2</v>
      </c>
      <c r="D13" s="129">
        <f>'BA Form 2 Event Data'!E16</f>
        <v>0</v>
      </c>
      <c r="E13" s="130">
        <f>'BA Form 2 Event Data'!CL16-'BA Form 2 Event Data'!W16</f>
        <v>0</v>
      </c>
      <c r="F13" s="131">
        <f>'BA Form 2 Event Data'!X16</f>
        <v>0</v>
      </c>
      <c r="G13" s="43">
        <f ca="1">IF(CELL("type",Adjustments!$V13) = "v",(Adjustments!$D13+Adjustments!$G13+Adjustments!$J13+Adjustments!$M13+Adjustments!$S13),0)</f>
        <v>0</v>
      </c>
      <c r="H13" s="131">
        <f>'BA Form 2 Event Data'!CM16</f>
        <v>0</v>
      </c>
      <c r="I13" s="43">
        <f ca="1">IF(CELL("type",Adjustments2052!$V13) = "v",(Adjustments2052!$E13+Adjustments2052!$H13+Adjustments2052!$K13+Adjustments2052!$N13+Adjustments2052!$Q13+Adjustments2052!$T13),0)</f>
        <v>0</v>
      </c>
      <c r="J13" s="43" t="e">
        <f t="shared" ca="1" si="0"/>
        <v>#DIV/0!</v>
      </c>
      <c r="K13" s="47" t="s">
        <v>20</v>
      </c>
      <c r="L13" s="32">
        <f t="shared" ca="1" si="1"/>
        <v>0</v>
      </c>
      <c r="M13" s="47"/>
      <c r="N13" t="s">
        <v>7</v>
      </c>
      <c r="O13">
        <v>1179</v>
      </c>
      <c r="P13" s="131">
        <f>'BA Form 2 Event Data'!AF16</f>
        <v>0</v>
      </c>
      <c r="Q13" s="131">
        <f>'BA Form 2 Event Data'!CX16</f>
        <v>0</v>
      </c>
      <c r="R13" s="49"/>
      <c r="AI13">
        <v>-5.7332901727598085E-2</v>
      </c>
      <c r="AJ13">
        <v>2.7580369313557895</v>
      </c>
      <c r="AM13" s="190" t="s">
        <v>86</v>
      </c>
      <c r="AN13" s="190"/>
      <c r="AO13" s="190"/>
      <c r="AP13" s="190"/>
      <c r="AQ13" s="190"/>
      <c r="AR13" s="64"/>
      <c r="AS13" s="64"/>
      <c r="AT13" s="64"/>
      <c r="AU13" s="64"/>
      <c r="AV13" s="64"/>
      <c r="AW13" s="63"/>
    </row>
    <row r="14" spans="1:49" ht="15.75" customHeight="1">
      <c r="A14" s="1">
        <v>11</v>
      </c>
      <c r="B14" s="21"/>
      <c r="C14" s="25"/>
      <c r="D14" s="129">
        <f>'BA Form 2 Event Data'!E17</f>
        <v>0</v>
      </c>
      <c r="E14" s="130">
        <f>'BA Form 2 Event Data'!CL17-'BA Form 2 Event Data'!W17</f>
        <v>0</v>
      </c>
      <c r="F14" s="131">
        <f>'BA Form 2 Event Data'!X17</f>
        <v>0</v>
      </c>
      <c r="G14" s="43">
        <f ca="1">IF(CELL("type",Adjustments!$V14) = "v",(Adjustments!$D14+Adjustments!$G14+Adjustments!$J14+Adjustments!$M14+Adjustments!$S14),0)</f>
        <v>0</v>
      </c>
      <c r="H14" s="131">
        <f>'BA Form 2 Event Data'!CM17</f>
        <v>0</v>
      </c>
      <c r="I14" s="43">
        <f ca="1">IF(CELL("type",Adjustments2052!$V14) = "v",(Adjustments2052!$E14+Adjustments2052!$H14+Adjustments2052!$K14+Adjustments2052!$N14+Adjustments2052!$Q14+Adjustments2052!$T14),0)</f>
        <v>0</v>
      </c>
      <c r="J14" s="43" t="str">
        <f t="shared" ca="1" si="0"/>
        <v/>
      </c>
      <c r="K14" s="47" t="s">
        <v>72</v>
      </c>
      <c r="L14" s="32" t="str">
        <f t="shared" ca="1" si="1"/>
        <v/>
      </c>
      <c r="M14" s="47"/>
      <c r="N14" t="s">
        <v>13</v>
      </c>
      <c r="P14" s="131">
        <f>'BA Form 2 Event Data'!AF17</f>
        <v>0</v>
      </c>
      <c r="Q14" s="131">
        <f>'BA Form 2 Event Data'!CX17</f>
        <v>0</v>
      </c>
      <c r="R14" s="49"/>
      <c r="AI14">
        <v>-5.1760900588298853E-2</v>
      </c>
      <c r="AJ14">
        <v>13.643416881561279</v>
      </c>
      <c r="AM14" s="190" t="s">
        <v>87</v>
      </c>
      <c r="AN14" s="190"/>
      <c r="AO14" s="190"/>
      <c r="AP14" s="190"/>
      <c r="AQ14" s="190"/>
      <c r="AR14" s="64"/>
      <c r="AS14" s="64"/>
      <c r="AT14" s="64"/>
      <c r="AU14" s="64"/>
      <c r="AV14" s="64"/>
      <c r="AW14" s="63"/>
    </row>
    <row r="15" spans="1:49" ht="15.75" customHeight="1">
      <c r="A15" s="1">
        <v>12</v>
      </c>
      <c r="B15" s="21"/>
      <c r="C15" s="25"/>
      <c r="D15" s="129">
        <f>'BA Form 2 Event Data'!E18</f>
        <v>0</v>
      </c>
      <c r="E15" s="130">
        <f>'BA Form 2 Event Data'!CL18-'BA Form 2 Event Data'!W18</f>
        <v>0</v>
      </c>
      <c r="F15" s="131">
        <f>'BA Form 2 Event Data'!X18</f>
        <v>0</v>
      </c>
      <c r="G15" s="43">
        <f ca="1">IF(CELL("type",Adjustments!$V15) = "v",(Adjustments!$D15+Adjustments!$G15+Adjustments!$J15+Adjustments!$M15+Adjustments!$S15),0)</f>
        <v>0</v>
      </c>
      <c r="H15" s="131">
        <f>'BA Form 2 Event Data'!CM18</f>
        <v>0</v>
      </c>
      <c r="I15" s="43">
        <f ca="1">IF(CELL("type",Adjustments2052!$V15) = "v",(Adjustments2052!$E15+Adjustments2052!$H15+Adjustments2052!$K15+Adjustments2052!$N15+Adjustments2052!$Q15+Adjustments2052!$T15),0)</f>
        <v>0</v>
      </c>
      <c r="J15" s="43" t="str">
        <f t="shared" ca="1" si="0"/>
        <v/>
      </c>
      <c r="K15" s="47" t="s">
        <v>72</v>
      </c>
      <c r="L15" s="32" t="str">
        <f t="shared" ca="1" si="1"/>
        <v/>
      </c>
      <c r="M15" s="47"/>
      <c r="N15" t="s">
        <v>1</v>
      </c>
      <c r="P15" s="131">
        <f>'BA Form 2 Event Data'!AF18</f>
        <v>0</v>
      </c>
      <c r="Q15" s="131">
        <f>'BA Form 2 Event Data'!CX18</f>
        <v>0</v>
      </c>
      <c r="R15" s="49"/>
      <c r="AI15">
        <v>-4.9999237060546875E-2</v>
      </c>
      <c r="AJ15">
        <v>11.100745916366577</v>
      </c>
      <c r="AM15" s="190" t="s">
        <v>88</v>
      </c>
      <c r="AN15" s="190"/>
      <c r="AO15" s="190"/>
      <c r="AP15" s="190"/>
      <c r="AQ15" s="190"/>
      <c r="AR15" s="64"/>
      <c r="AS15" s="64"/>
      <c r="AT15" s="64"/>
      <c r="AU15" s="64"/>
      <c r="AV15" s="64"/>
      <c r="AW15" s="63"/>
    </row>
    <row r="16" spans="1:49" ht="15.75" customHeight="1">
      <c r="A16" s="1">
        <v>13</v>
      </c>
      <c r="B16" s="23"/>
      <c r="D16" s="129">
        <f>'BA Form 2 Event Data'!E19</f>
        <v>0</v>
      </c>
      <c r="E16" s="130">
        <f>'BA Form 2 Event Data'!CL19-'BA Form 2 Event Data'!W19</f>
        <v>0</v>
      </c>
      <c r="F16" s="131">
        <f>'BA Form 2 Event Data'!X19</f>
        <v>0</v>
      </c>
      <c r="G16" s="43">
        <f ca="1">IF(CELL("type",Adjustments!$V16) = "v",(Adjustments!$D16+Adjustments!$G16+Adjustments!$J16+Adjustments!$M16+Adjustments!$S16),0)</f>
        <v>0</v>
      </c>
      <c r="H16" s="131">
        <f>'BA Form 2 Event Data'!CM19</f>
        <v>0</v>
      </c>
      <c r="I16" s="43">
        <f ca="1">IF(CELL("type",Adjustments2052!$V16) = "v",(Adjustments2052!$E16+Adjustments2052!$H16+Adjustments2052!$K16+Adjustments2052!$N16+Adjustments2052!$Q16+Adjustments2052!$T16),0)</f>
        <v>0</v>
      </c>
      <c r="J16" s="43" t="str">
        <f t="shared" ca="1" si="0"/>
        <v/>
      </c>
      <c r="K16" s="47" t="s">
        <v>72</v>
      </c>
      <c r="L16" s="32" t="str">
        <f t="shared" ca="1" si="1"/>
        <v/>
      </c>
      <c r="P16" s="131">
        <f>'BA Form 2 Event Data'!AF19</f>
        <v>0</v>
      </c>
      <c r="Q16" s="131">
        <f>'BA Form 2 Event Data'!CX19</f>
        <v>0</v>
      </c>
      <c r="R16" s="49"/>
      <c r="AI16">
        <v>-5.1999999999999998E-2</v>
      </c>
      <c r="AJ16">
        <v>-19.906846483548481</v>
      </c>
      <c r="AM16" s="190" t="s">
        <v>89</v>
      </c>
      <c r="AN16" s="190"/>
      <c r="AO16" s="190"/>
      <c r="AP16" s="190"/>
      <c r="AQ16" s="190"/>
      <c r="AR16" s="64"/>
      <c r="AS16" s="64"/>
      <c r="AT16" s="64"/>
      <c r="AU16" s="64"/>
      <c r="AV16" s="64"/>
      <c r="AW16" s="63"/>
    </row>
    <row r="17" spans="1:49" ht="15.75" customHeight="1">
      <c r="A17" s="1">
        <v>14</v>
      </c>
      <c r="B17" s="23"/>
      <c r="D17" s="129">
        <f>'BA Form 2 Event Data'!E20</f>
        <v>0</v>
      </c>
      <c r="E17" s="130">
        <f>'BA Form 2 Event Data'!CL20-'BA Form 2 Event Data'!W20</f>
        <v>0</v>
      </c>
      <c r="F17" s="131">
        <f>'BA Form 2 Event Data'!X20</f>
        <v>0</v>
      </c>
      <c r="G17" s="43">
        <f ca="1">IF(CELL("type",Adjustments!$V17) = "v",(Adjustments!$D17+Adjustments!$G17+Adjustments!$J17+Adjustments!$M17+Adjustments!$S17),0)</f>
        <v>0</v>
      </c>
      <c r="H17" s="131">
        <f>'BA Form 2 Event Data'!CM20</f>
        <v>0</v>
      </c>
      <c r="I17" s="43">
        <f ca="1">IF(CELL("type",Adjustments2052!$V17) = "v",(Adjustments2052!$E17+Adjustments2052!$H17+Adjustments2052!$K17+Adjustments2052!$N17+Adjustments2052!$Q17+Adjustments2052!$T17),0)</f>
        <v>0</v>
      </c>
      <c r="J17" s="43" t="str">
        <f t="shared" ca="1" si="0"/>
        <v/>
      </c>
      <c r="K17" s="47" t="s">
        <v>72</v>
      </c>
      <c r="L17" s="32" t="str">
        <f t="shared" ca="1" si="1"/>
        <v/>
      </c>
      <c r="N17" s="24" t="s">
        <v>10</v>
      </c>
      <c r="O17" s="28"/>
      <c r="P17" s="131">
        <f>'BA Form 2 Event Data'!AF20</f>
        <v>0</v>
      </c>
      <c r="Q17" s="131">
        <f>'BA Form 2 Event Data'!CX20</f>
        <v>0</v>
      </c>
      <c r="R17" s="49"/>
      <c r="AI17">
        <v>-5.5999755859375E-2</v>
      </c>
      <c r="AJ17">
        <v>12.32546430163913</v>
      </c>
      <c r="AM17" s="190" t="s">
        <v>50</v>
      </c>
      <c r="AN17" s="190"/>
      <c r="AO17" s="190"/>
      <c r="AP17" s="190"/>
      <c r="AQ17" s="190"/>
      <c r="AR17" s="64"/>
      <c r="AS17" s="64"/>
      <c r="AT17" s="64"/>
      <c r="AU17" s="64"/>
      <c r="AV17" s="64"/>
      <c r="AW17" s="63"/>
    </row>
    <row r="18" spans="1:49" ht="15.75" customHeight="1">
      <c r="A18" s="1">
        <v>15</v>
      </c>
      <c r="B18" s="21"/>
      <c r="C18" s="25"/>
      <c r="D18" s="129">
        <f>'BA Form 2 Event Data'!E21</f>
        <v>0</v>
      </c>
      <c r="E18" s="130">
        <f>'BA Form 2 Event Data'!CL21-'BA Form 2 Event Data'!W21</f>
        <v>0</v>
      </c>
      <c r="F18" s="131">
        <f>'BA Form 2 Event Data'!X21</f>
        <v>0</v>
      </c>
      <c r="G18" s="43">
        <f ca="1">IF(CELL("type",Adjustments!$V18) = "v",(Adjustments!$D18+Adjustments!$G18+Adjustments!$J18+Adjustments!$M18+Adjustments!$S18),0)</f>
        <v>0</v>
      </c>
      <c r="H18" s="131">
        <f>'BA Form 2 Event Data'!CM21</f>
        <v>0</v>
      </c>
      <c r="I18" s="43">
        <f ca="1">IF(CELL("type",Adjustments2052!$V18) = "v",(Adjustments2052!$E18+Adjustments2052!$H18+Adjustments2052!$K18+Adjustments2052!$N18+Adjustments2052!$Q18+Adjustments2052!$T18),0)</f>
        <v>0</v>
      </c>
      <c r="J18" s="43" t="str">
        <f t="shared" ca="1" si="0"/>
        <v/>
      </c>
      <c r="K18" s="47" t="s">
        <v>72</v>
      </c>
      <c r="L18" s="32" t="str">
        <f t="shared" ca="1" si="1"/>
        <v/>
      </c>
      <c r="M18" s="1">
        <f>YEAR(B13)</f>
        <v>2011</v>
      </c>
      <c r="N18" s="28" t="s">
        <v>37</v>
      </c>
      <c r="O18" s="3"/>
      <c r="P18" s="131">
        <f>'BA Form 2 Event Data'!AF21</f>
        <v>0</v>
      </c>
      <c r="Q18" s="131">
        <f>'BA Form 2 Event Data'!CX21</f>
        <v>0</v>
      </c>
      <c r="R18" s="49"/>
      <c r="AI18">
        <v>-5.8498382568359375E-2</v>
      </c>
      <c r="AJ18">
        <v>0.75019184748331469</v>
      </c>
      <c r="AM18" s="190" t="s">
        <v>90</v>
      </c>
      <c r="AN18" s="190"/>
      <c r="AO18" s="190"/>
      <c r="AP18" s="190"/>
      <c r="AQ18" s="190"/>
      <c r="AR18" s="64"/>
      <c r="AS18" s="64"/>
      <c r="AT18" s="64"/>
      <c r="AU18" s="64"/>
      <c r="AV18" s="64"/>
      <c r="AW18" s="63"/>
    </row>
    <row r="19" spans="1:49" ht="15.75" customHeight="1">
      <c r="A19" s="1">
        <v>16</v>
      </c>
      <c r="B19" s="21"/>
      <c r="C19" s="25"/>
      <c r="D19" s="129">
        <f>'BA Form 2 Event Data'!E22</f>
        <v>0</v>
      </c>
      <c r="E19" s="130">
        <f>'BA Form 2 Event Data'!CL22-'BA Form 2 Event Data'!W22</f>
        <v>0</v>
      </c>
      <c r="F19" s="131">
        <f>'BA Form 2 Event Data'!X22</f>
        <v>0</v>
      </c>
      <c r="G19" s="43">
        <f ca="1">IF(CELL("type",Adjustments!$V19) = "v",(Adjustments!$D19+Adjustments!$G19+Adjustments!$J19+Adjustments!$M19+Adjustments!$S19),0)</f>
        <v>0</v>
      </c>
      <c r="H19" s="131">
        <f>'BA Form 2 Event Data'!CM22</f>
        <v>0</v>
      </c>
      <c r="I19" s="43">
        <f ca="1">IF(CELL("type",Adjustments2052!$V19) = "v",(Adjustments2052!$E19+Adjustments2052!$H19+Adjustments2052!$K19+Adjustments2052!$N19+Adjustments2052!$Q19+Adjustments2052!$T19),0)</f>
        <v>0</v>
      </c>
      <c r="J19" s="43" t="str">
        <f t="shared" ca="1" si="0"/>
        <v/>
      </c>
      <c r="K19" s="47" t="s">
        <v>72</v>
      </c>
      <c r="L19" s="32" t="str">
        <f t="shared" ca="1" si="1"/>
        <v/>
      </c>
      <c r="M19" s="49">
        <v>-70</v>
      </c>
      <c r="N19" s="3" t="str">
        <f>M18&amp;" Frequency Response Obligation (FRO)"</f>
        <v>2011 Frequency Response Obligation (FRO)</v>
      </c>
      <c r="P19" s="131">
        <f>'BA Form 2 Event Data'!AF22</f>
        <v>0</v>
      </c>
      <c r="Q19" s="131">
        <f>'BA Form 2 Event Data'!CX22</f>
        <v>0</v>
      </c>
      <c r="R19" s="49"/>
      <c r="AI19">
        <v>-4.850006103515625E-2</v>
      </c>
      <c r="AJ19">
        <v>2.2300577799479129</v>
      </c>
      <c r="AM19" s="190" t="s">
        <v>91</v>
      </c>
      <c r="AN19" s="190"/>
      <c r="AO19" s="190"/>
      <c r="AP19" s="190"/>
      <c r="AQ19" s="190"/>
      <c r="AR19" s="64"/>
      <c r="AS19" s="64"/>
      <c r="AT19" s="64"/>
      <c r="AU19" s="64"/>
      <c r="AV19" s="64"/>
      <c r="AW19" s="63"/>
    </row>
    <row r="20" spans="1:49" ht="15.75" customHeight="1">
      <c r="A20" s="1">
        <v>17</v>
      </c>
      <c r="B20" s="22"/>
      <c r="D20" s="129">
        <f>'BA Form 2 Event Data'!E23</f>
        <v>0</v>
      </c>
      <c r="E20" s="130">
        <f>'BA Form 2 Event Data'!CL23-'BA Form 2 Event Data'!W23</f>
        <v>0</v>
      </c>
      <c r="F20" s="131">
        <f>'BA Form 2 Event Data'!X23</f>
        <v>0</v>
      </c>
      <c r="G20" s="43">
        <f ca="1">IF(CELL("type",Adjustments!$V20) = "v",(Adjustments!$D20+Adjustments!$G20+Adjustments!$J20+Adjustments!$M20+Adjustments!$S20),0)</f>
        <v>0</v>
      </c>
      <c r="H20" s="131">
        <f>'BA Form 2 Event Data'!CM23</f>
        <v>0</v>
      </c>
      <c r="I20" s="43">
        <f ca="1">IF(CELL("type",Adjustments2052!$V20) = "v",(Adjustments2052!$E20+Adjustments2052!$H20+Adjustments2052!$K20+Adjustments2052!$N20+Adjustments2052!$Q20+Adjustments2052!$T20),0)</f>
        <v>0</v>
      </c>
      <c r="J20" s="43" t="str">
        <f t="shared" ca="1" si="0"/>
        <v/>
      </c>
      <c r="K20" s="47" t="s">
        <v>72</v>
      </c>
      <c r="L20" s="32" t="str">
        <f t="shared" ca="1" si="1"/>
        <v/>
      </c>
      <c r="P20" s="131">
        <f>'BA Form 2 Event Data'!AF23</f>
        <v>0</v>
      </c>
      <c r="Q20" s="131">
        <f>'BA Form 2 Event Data'!CX23</f>
        <v>0</v>
      </c>
      <c r="R20" s="49"/>
      <c r="AI20">
        <v>-4.5000076293945313E-2</v>
      </c>
      <c r="AJ20">
        <v>9.4778593301773064</v>
      </c>
      <c r="AM20" s="190" t="s">
        <v>92</v>
      </c>
      <c r="AN20" s="190"/>
      <c r="AO20" s="190"/>
      <c r="AP20" s="190"/>
      <c r="AQ20" s="190"/>
      <c r="AR20" s="64"/>
      <c r="AS20" s="64"/>
      <c r="AT20" s="64"/>
      <c r="AU20" s="64"/>
      <c r="AV20" s="64"/>
      <c r="AW20" s="63"/>
    </row>
    <row r="21" spans="1:49" ht="15.75" customHeight="1">
      <c r="A21" s="1">
        <v>18</v>
      </c>
      <c r="B21" s="22"/>
      <c r="D21" s="129">
        <f>'BA Form 2 Event Data'!E24</f>
        <v>0</v>
      </c>
      <c r="E21" s="130">
        <f>'BA Form 2 Event Data'!CL24-'BA Form 2 Event Data'!W24</f>
        <v>0</v>
      </c>
      <c r="F21" s="131">
        <f>'BA Form 2 Event Data'!X24</f>
        <v>0</v>
      </c>
      <c r="G21" s="43">
        <f ca="1">IF(CELL("type",Adjustments!$V21) = "v",(Adjustments!$D21+Adjustments!$G21+Adjustments!$J21+Adjustments!$M21+Adjustments!$S21),0)</f>
        <v>0</v>
      </c>
      <c r="H21" s="131">
        <f>'BA Form 2 Event Data'!CM24</f>
        <v>0</v>
      </c>
      <c r="I21" s="43">
        <f ca="1">IF(CELL("type",Adjustments2052!$V21) = "v",(Adjustments2052!$E21+Adjustments2052!$H21+Adjustments2052!$K21+Adjustments2052!$N21+Adjustments2052!$Q21+Adjustments2052!$T21),0)</f>
        <v>0</v>
      </c>
      <c r="J21" s="43" t="str">
        <f t="shared" ca="1" si="0"/>
        <v/>
      </c>
      <c r="K21" s="47" t="s">
        <v>72</v>
      </c>
      <c r="L21" s="32" t="str">
        <f t="shared" ca="1" si="1"/>
        <v/>
      </c>
      <c r="M21" s="3" t="s">
        <v>6</v>
      </c>
      <c r="P21" s="131">
        <f>'BA Form 2 Event Data'!AF24</f>
        <v>0</v>
      </c>
      <c r="Q21" s="131">
        <f>'BA Form 2 Event Data'!CX24</f>
        <v>0</v>
      </c>
      <c r="R21" s="49"/>
      <c r="AI21">
        <v>-3.7502288818359375E-2</v>
      </c>
      <c r="AJ21">
        <v>0.35530900955200195</v>
      </c>
      <c r="AM21" s="190" t="s">
        <v>93</v>
      </c>
      <c r="AN21" s="190"/>
      <c r="AO21" s="190"/>
      <c r="AP21" s="190"/>
      <c r="AQ21" s="190"/>
      <c r="AR21" s="64"/>
      <c r="AS21" s="64"/>
      <c r="AT21" s="64"/>
      <c r="AU21" s="64"/>
      <c r="AV21" s="64"/>
      <c r="AW21" s="63"/>
    </row>
    <row r="22" spans="1:49" ht="15.75" customHeight="1">
      <c r="A22" s="1">
        <v>19</v>
      </c>
      <c r="B22" s="21"/>
      <c r="C22" s="25"/>
      <c r="D22" s="129">
        <f>'BA Form 2 Event Data'!E25</f>
        <v>0</v>
      </c>
      <c r="E22" s="130">
        <f>'BA Form 2 Event Data'!CL25-'BA Form 2 Event Data'!W25</f>
        <v>0</v>
      </c>
      <c r="F22" s="131">
        <f>'BA Form 2 Event Data'!X25</f>
        <v>0</v>
      </c>
      <c r="G22" s="43">
        <f ca="1">IF(CELL("type",Adjustments!$V22) = "v",(Adjustments!$D22+Adjustments!$G22+Adjustments!$J22+Adjustments!$M22+Adjustments!$S22),0)</f>
        <v>0</v>
      </c>
      <c r="H22" s="131">
        <f>'BA Form 2 Event Data'!CM25</f>
        <v>0</v>
      </c>
      <c r="I22" s="43">
        <f ca="1">IF(CELL("type",Adjustments2052!$V22) = "v",(Adjustments2052!$E22+Adjustments2052!$H22+Adjustments2052!$K22+Adjustments2052!$N22+Adjustments2052!$Q22+Adjustments2052!$T22),0)</f>
        <v>0</v>
      </c>
      <c r="J22" s="43" t="str">
        <f t="shared" ca="1" si="0"/>
        <v/>
      </c>
      <c r="K22" s="47" t="s">
        <v>72</v>
      </c>
      <c r="L22" s="32" t="str">
        <f t="shared" ca="1" si="1"/>
        <v/>
      </c>
      <c r="M22" s="181" t="e">
        <f ca="1">AVERAGE(J4:J45)</f>
        <v>#DIV/0!</v>
      </c>
      <c r="N22" s="28" t="s">
        <v>48</v>
      </c>
      <c r="P22" s="131">
        <f>'BA Form 2 Event Data'!AF25</f>
        <v>0</v>
      </c>
      <c r="Q22" s="131">
        <f>'BA Form 2 Event Data'!CX25</f>
        <v>0</v>
      </c>
      <c r="R22" s="49"/>
      <c r="AI22">
        <v>-4.75006103515625E-2</v>
      </c>
      <c r="AJ22">
        <v>2.1707018534342453</v>
      </c>
      <c r="AM22" s="190" t="s">
        <v>94</v>
      </c>
      <c r="AN22" s="190"/>
      <c r="AO22" s="190"/>
      <c r="AP22" s="190"/>
      <c r="AQ22" s="190"/>
      <c r="AR22" s="64"/>
      <c r="AS22" s="64"/>
      <c r="AT22" s="64"/>
      <c r="AU22" s="64"/>
      <c r="AV22" s="64"/>
      <c r="AW22" s="63"/>
    </row>
    <row r="23" spans="1:49" ht="15.75" customHeight="1">
      <c r="A23" s="1">
        <v>20</v>
      </c>
      <c r="B23" s="21"/>
      <c r="C23" s="25"/>
      <c r="D23" s="129">
        <f>'BA Form 2 Event Data'!E26</f>
        <v>0</v>
      </c>
      <c r="E23" s="130">
        <f>'BA Form 2 Event Data'!CL26-'BA Form 2 Event Data'!W26</f>
        <v>0</v>
      </c>
      <c r="F23" s="132">
        <f>'BA Form 2 Event Data'!X26</f>
        <v>0</v>
      </c>
      <c r="G23" s="43">
        <f ca="1">IF(CELL("type",Adjustments!$V23) = "v",(Adjustments!$D23+Adjustments!$G23+Adjustments!$J23+Adjustments!$M23+Adjustments!$S23),0)</f>
        <v>0</v>
      </c>
      <c r="H23" s="131">
        <f>'BA Form 2 Event Data'!CM26</f>
        <v>0</v>
      </c>
      <c r="I23" s="43">
        <f ca="1">IF(CELL("type",Adjustments2052!$V23) = "v",(Adjustments2052!$E23+Adjustments2052!$H23+Adjustments2052!$K23+Adjustments2052!$N23+Adjustments2052!$Q23+Adjustments2052!$T23),0)</f>
        <v>0</v>
      </c>
      <c r="J23" s="43" t="str">
        <f t="shared" ca="1" si="0"/>
        <v/>
      </c>
      <c r="K23" s="47" t="s">
        <v>72</v>
      </c>
      <c r="L23" s="32" t="str">
        <f t="shared" ca="1" si="1"/>
        <v/>
      </c>
      <c r="M23" s="5"/>
      <c r="N23" s="24"/>
      <c r="P23" s="131">
        <f>'BA Form 2 Event Data'!AF26</f>
        <v>0</v>
      </c>
      <c r="Q23" s="131">
        <f>'BA Form 2 Event Data'!CX26</f>
        <v>0</v>
      </c>
      <c r="R23" s="49"/>
      <c r="AI23">
        <v>-5.5500030517578125E-2</v>
      </c>
      <c r="AJ23">
        <v>29.382074276606243</v>
      </c>
      <c r="AM23" s="190" t="s">
        <v>95</v>
      </c>
      <c r="AN23" s="190"/>
      <c r="AO23" s="190"/>
      <c r="AP23" s="190"/>
      <c r="AQ23" s="190"/>
      <c r="AR23" s="64"/>
      <c r="AS23" s="64"/>
      <c r="AT23" s="64"/>
      <c r="AU23" s="64"/>
      <c r="AV23" s="64"/>
      <c r="AW23" s="63"/>
    </row>
    <row r="24" spans="1:49" ht="15.75" customHeight="1">
      <c r="A24" s="1">
        <v>21</v>
      </c>
      <c r="B24" s="23"/>
      <c r="D24" s="129">
        <f>'BA Form 2 Event Data'!E27</f>
        <v>0</v>
      </c>
      <c r="E24" s="130">
        <f>'BA Form 2 Event Data'!CL27-'BA Form 2 Event Data'!W27</f>
        <v>0</v>
      </c>
      <c r="F24" s="132">
        <f>'BA Form 2 Event Data'!X27</f>
        <v>0</v>
      </c>
      <c r="G24" s="43">
        <f ca="1">IF(CELL("type",Adjustments!$V24) = "v",(Adjustments!$D24+Adjustments!$G24+Adjustments!$J24+Adjustments!$M24+Adjustments!$S24),0)</f>
        <v>0</v>
      </c>
      <c r="H24" s="131">
        <f>'BA Form 2 Event Data'!CM27</f>
        <v>0</v>
      </c>
      <c r="I24" s="43">
        <f ca="1">IF(CELL("type",Adjustments2052!$V24) = "v",(Adjustments2052!$E24+Adjustments2052!$H24+Adjustments2052!$K24+Adjustments2052!$N24+Adjustments2052!$Q24+Adjustments2052!$T24),0)</f>
        <v>0</v>
      </c>
      <c r="J24" s="43" t="str">
        <f t="shared" ca="1" si="0"/>
        <v/>
      </c>
      <c r="K24" s="47" t="s">
        <v>72</v>
      </c>
      <c r="L24" s="32" t="str">
        <f t="shared" ca="1" si="1"/>
        <v/>
      </c>
      <c r="M24" s="5">
        <f>LINEST(AJ4:AJ28,10*AI4:AI28,FALSE)</f>
        <v>-33.770602632089336</v>
      </c>
      <c r="N24" s="28" t="s">
        <v>49</v>
      </c>
      <c r="P24" s="131">
        <f>'BA Form 2 Event Data'!AF27</f>
        <v>0</v>
      </c>
      <c r="Q24" s="131">
        <f>'BA Form 2 Event Data'!CX27</f>
        <v>0</v>
      </c>
      <c r="R24" s="49"/>
      <c r="AI24">
        <v>-4.7E-2</v>
      </c>
      <c r="AJ24">
        <v>4.6013813018798828</v>
      </c>
      <c r="AM24" s="190" t="s">
        <v>96</v>
      </c>
      <c r="AN24" s="190"/>
      <c r="AO24" s="190"/>
      <c r="AP24" s="190"/>
      <c r="AQ24" s="190"/>
      <c r="AR24" s="64"/>
      <c r="AS24" s="64"/>
      <c r="AT24" s="64"/>
      <c r="AU24" s="64"/>
      <c r="AV24" s="64"/>
      <c r="AW24" s="63"/>
    </row>
    <row r="25" spans="1:49" ht="15.75" customHeight="1">
      <c r="A25" s="1">
        <v>22</v>
      </c>
      <c r="B25" s="23"/>
      <c r="D25" s="129">
        <f>'BA Form 2 Event Data'!E28</f>
        <v>0</v>
      </c>
      <c r="E25" s="130">
        <f>'BA Form 2 Event Data'!CL28-'BA Form 2 Event Data'!W28</f>
        <v>0</v>
      </c>
      <c r="F25" s="131">
        <f>'BA Form 2 Event Data'!X28</f>
        <v>0</v>
      </c>
      <c r="G25" s="43">
        <f ca="1">IF(CELL("type",Adjustments!$V25) = "v",(Adjustments!$D25+Adjustments!$G25+Adjustments!$J25+Adjustments!$M25+Adjustments!$S25),0)</f>
        <v>0</v>
      </c>
      <c r="H25" s="131">
        <f>'BA Form 2 Event Data'!CM28</f>
        <v>0</v>
      </c>
      <c r="I25" s="43">
        <f ca="1">IF(CELL("type",Adjustments2052!$V25) = "v",(Adjustments2052!$E25+Adjustments2052!$H25+Adjustments2052!$K25+Adjustments2052!$N25+Adjustments2052!$Q25+Adjustments2052!$T25),0)</f>
        <v>0</v>
      </c>
      <c r="J25" s="43" t="str">
        <f t="shared" ca="1" si="0"/>
        <v/>
      </c>
      <c r="K25" s="47" t="s">
        <v>72</v>
      </c>
      <c r="L25" s="32" t="str">
        <f t="shared" ca="1" si="1"/>
        <v/>
      </c>
      <c r="P25" s="131">
        <f>'BA Form 2 Event Data'!AF28</f>
        <v>0</v>
      </c>
      <c r="Q25" s="131">
        <f>'BA Form 2 Event Data'!CX28</f>
        <v>0</v>
      </c>
      <c r="R25" s="49"/>
      <c r="AI25">
        <v>-6.0000000000002274E-2</v>
      </c>
      <c r="AJ25">
        <v>1.5935148795445762</v>
      </c>
      <c r="AM25" s="190" t="s">
        <v>51</v>
      </c>
      <c r="AN25" s="190"/>
      <c r="AO25" s="190"/>
      <c r="AP25" s="190"/>
      <c r="AQ25" s="190"/>
      <c r="AR25" s="64"/>
      <c r="AS25" s="64"/>
      <c r="AT25" s="64"/>
      <c r="AU25" s="64"/>
      <c r="AV25" s="64"/>
      <c r="AW25" s="63"/>
    </row>
    <row r="26" spans="1:49" ht="15.75" customHeight="1">
      <c r="A26" s="1">
        <v>23</v>
      </c>
      <c r="B26" s="21"/>
      <c r="C26" s="25"/>
      <c r="D26" s="129">
        <f>'BA Form 2 Event Data'!E29</f>
        <v>0</v>
      </c>
      <c r="E26" s="130">
        <f>'BA Form 2 Event Data'!CL29-'BA Form 2 Event Data'!W29</f>
        <v>0</v>
      </c>
      <c r="F26" s="131">
        <f>'BA Form 2 Event Data'!X29</f>
        <v>0</v>
      </c>
      <c r="G26" s="43">
        <f ca="1">IF(CELL("type",Adjustments!$V26) = "v",(Adjustments!$D26+Adjustments!$G26+Adjustments!$J26+Adjustments!$M26+Adjustments!$S26),0)</f>
        <v>0</v>
      </c>
      <c r="H26" s="131">
        <f>'BA Form 2 Event Data'!CM29</f>
        <v>0</v>
      </c>
      <c r="I26" s="43">
        <f ca="1">IF(CELL("type",Adjustments2052!$V26) = "v",(Adjustments2052!$E26+Adjustments2052!$H26+Adjustments2052!$K26+Adjustments2052!$N26+Adjustments2052!$Q26+Adjustments2052!$T26),0)</f>
        <v>0</v>
      </c>
      <c r="J26" s="43" t="str">
        <f t="shared" ca="1" si="0"/>
        <v/>
      </c>
      <c r="K26" s="47" t="s">
        <v>72</v>
      </c>
      <c r="L26" s="32" t="str">
        <f t="shared" ca="1" si="1"/>
        <v/>
      </c>
      <c r="M26" s="5"/>
      <c r="N26" s="24"/>
      <c r="P26" s="131">
        <f>'BA Form 2 Event Data'!AF29</f>
        <v>0</v>
      </c>
      <c r="Q26" s="131">
        <f>'BA Form 2 Event Data'!CX29</f>
        <v>0</v>
      </c>
      <c r="R26" s="49"/>
      <c r="AI26">
        <v>-5.9999999999995168E-2</v>
      </c>
      <c r="AJ26">
        <v>52.370907783508301</v>
      </c>
      <c r="AM26" s="190" t="s">
        <v>52</v>
      </c>
      <c r="AN26" s="190"/>
      <c r="AO26" s="190"/>
      <c r="AP26" s="190"/>
      <c r="AQ26" s="190"/>
      <c r="AR26" s="64"/>
      <c r="AS26" s="64"/>
      <c r="AT26" s="64"/>
      <c r="AU26" s="64"/>
      <c r="AV26" s="64"/>
      <c r="AW26" s="63"/>
    </row>
    <row r="27" spans="1:49" ht="15.75" customHeight="1">
      <c r="A27" s="1">
        <v>24</v>
      </c>
      <c r="B27" s="21"/>
      <c r="C27" s="25"/>
      <c r="D27" s="129">
        <f>'BA Form 2 Event Data'!E30</f>
        <v>0</v>
      </c>
      <c r="E27" s="130">
        <f>'BA Form 2 Event Data'!CL30-'BA Form 2 Event Data'!W30</f>
        <v>0</v>
      </c>
      <c r="F27" s="131">
        <f>'BA Form 2 Event Data'!X30</f>
        <v>0</v>
      </c>
      <c r="G27" s="43">
        <f ca="1">IF(CELL("type",Adjustments!$V27) = "v",(Adjustments!$D27+Adjustments!$G27+Adjustments!$J27+Adjustments!$M27+Adjustments!$S27),0)</f>
        <v>0</v>
      </c>
      <c r="H27" s="131">
        <f>'BA Form 2 Event Data'!CM30</f>
        <v>0</v>
      </c>
      <c r="I27" s="43">
        <f ca="1">IF(CELL("type",Adjustments2052!$V27) = "v",(Adjustments2052!$E27+Adjustments2052!$H27+Adjustments2052!$K27+Adjustments2052!$N27+Adjustments2052!$Q27+Adjustments2052!$T27),0)</f>
        <v>0</v>
      </c>
      <c r="J27" s="43" t="str">
        <f t="shared" ca="1" si="0"/>
        <v/>
      </c>
      <c r="K27" s="47" t="s">
        <v>72</v>
      </c>
      <c r="L27" s="32" t="str">
        <f t="shared" ca="1" si="1"/>
        <v/>
      </c>
      <c r="M27" s="5"/>
      <c r="N27" s="28"/>
      <c r="P27" s="131">
        <f>'BA Form 2 Event Data'!AF30</f>
        <v>0</v>
      </c>
      <c r="Q27" s="131">
        <f>'BA Form 2 Event Data'!CX30</f>
        <v>0</v>
      </c>
      <c r="R27" s="49"/>
      <c r="AI27">
        <v>-5.1000000000001933E-2</v>
      </c>
      <c r="AJ27">
        <v>33.947873671849564</v>
      </c>
      <c r="AM27" s="190" t="s">
        <v>53</v>
      </c>
      <c r="AN27" s="190"/>
      <c r="AO27" s="190"/>
      <c r="AP27" s="190"/>
      <c r="AQ27" s="190"/>
      <c r="AR27" s="64"/>
      <c r="AS27" s="64"/>
      <c r="AT27" s="64"/>
      <c r="AU27" s="64"/>
      <c r="AV27" s="64"/>
      <c r="AW27" s="63"/>
    </row>
    <row r="28" spans="1:49" ht="15.75" customHeight="1">
      <c r="A28" s="1">
        <v>25</v>
      </c>
      <c r="B28" s="23"/>
      <c r="D28" s="129">
        <f>'BA Form 2 Event Data'!E31</f>
        <v>0</v>
      </c>
      <c r="E28" s="130">
        <f>'BA Form 2 Event Data'!CL31-'BA Form 2 Event Data'!W31</f>
        <v>0</v>
      </c>
      <c r="F28" s="131">
        <f>'BA Form 2 Event Data'!X31</f>
        <v>0</v>
      </c>
      <c r="G28" s="43">
        <f ca="1">IF(CELL("type",Adjustments!$V28) = "v",(Adjustments!$D28+Adjustments!$G28+Adjustments!$J28+Adjustments!$M28+Adjustments!$S28),0)</f>
        <v>0</v>
      </c>
      <c r="H28" s="131">
        <f>'BA Form 2 Event Data'!CM31</f>
        <v>0</v>
      </c>
      <c r="I28" s="43">
        <f ca="1">IF(CELL("type",Adjustments2052!$V28) = "v",(Adjustments2052!$E28+Adjustments2052!$H28+Adjustments2052!$K28+Adjustments2052!$N28+Adjustments2052!$Q28+Adjustments2052!$T28),0)</f>
        <v>0</v>
      </c>
      <c r="J28" s="43" t="str">
        <f t="shared" ca="1" si="0"/>
        <v/>
      </c>
      <c r="K28" s="47" t="s">
        <v>72</v>
      </c>
      <c r="L28" s="32" t="str">
        <f t="shared" ca="1" si="1"/>
        <v/>
      </c>
      <c r="M28" s="11"/>
      <c r="P28" s="131">
        <f>'BA Form 2 Event Data'!AF31</f>
        <v>0</v>
      </c>
      <c r="Q28" s="131">
        <f>'BA Form 2 Event Data'!CX31</f>
        <v>0</v>
      </c>
      <c r="R28" s="49"/>
      <c r="AI28">
        <v>-0.1</v>
      </c>
      <c r="AJ28">
        <v>100</v>
      </c>
      <c r="AM28" s="190" t="s">
        <v>97</v>
      </c>
      <c r="AN28" s="190"/>
      <c r="AO28" s="190"/>
      <c r="AP28" s="190"/>
      <c r="AQ28" s="190"/>
      <c r="AR28" s="64"/>
      <c r="AS28" s="64"/>
      <c r="AT28" s="64"/>
      <c r="AU28" s="64"/>
      <c r="AV28" s="64"/>
      <c r="AW28" s="63"/>
    </row>
    <row r="29" spans="1:49" ht="15.75" customHeight="1">
      <c r="A29" s="1">
        <v>26</v>
      </c>
      <c r="B29" s="23"/>
      <c r="D29" s="129">
        <f>'BA Form 2 Event Data'!E32</f>
        <v>0</v>
      </c>
      <c r="E29" s="130">
        <f>'BA Form 2 Event Data'!CL32-'BA Form 2 Event Data'!W32</f>
        <v>0</v>
      </c>
      <c r="F29" s="131">
        <f>'BA Form 2 Event Data'!X32</f>
        <v>0</v>
      </c>
      <c r="G29" s="43">
        <f ca="1">IF(CELL("type",Adjustments!$V29) = "v",(Adjustments!$D29+Adjustments!$G29+Adjustments!$J29+Adjustments!$M29+Adjustments!$S29),0)</f>
        <v>0</v>
      </c>
      <c r="H29" s="131">
        <f>'BA Form 2 Event Data'!CM32</f>
        <v>0</v>
      </c>
      <c r="I29" s="43">
        <f ca="1">IF(CELL("type",Adjustments2052!$V29) = "v",(Adjustments2052!$E29+Adjustments2052!$H29+Adjustments2052!$K29+Adjustments2052!$N29+Adjustments2052!$Q29+Adjustments2052!$T29),0)</f>
        <v>0</v>
      </c>
      <c r="J29" s="43" t="str">
        <f t="shared" ca="1" si="0"/>
        <v/>
      </c>
      <c r="K29" s="47" t="s">
        <v>72</v>
      </c>
      <c r="L29" s="32" t="str">
        <f t="shared" ca="1" si="1"/>
        <v/>
      </c>
      <c r="O29" s="28"/>
      <c r="P29" s="131">
        <f>'BA Form 2 Event Data'!AF32</f>
        <v>0</v>
      </c>
      <c r="Q29" s="131">
        <f>'BA Form 2 Event Data'!CX32</f>
        <v>0</v>
      </c>
      <c r="R29" s="49"/>
      <c r="AM29" s="190" t="s">
        <v>54</v>
      </c>
      <c r="AN29" s="190"/>
      <c r="AO29" s="190"/>
      <c r="AP29" s="190"/>
      <c r="AQ29" s="190"/>
      <c r="AR29" s="64"/>
      <c r="AS29" s="64"/>
      <c r="AT29" s="64"/>
      <c r="AU29" s="64"/>
      <c r="AV29" s="64"/>
      <c r="AW29" s="63"/>
    </row>
    <row r="30" spans="1:49" ht="15.75" customHeight="1">
      <c r="A30" s="1">
        <v>27</v>
      </c>
      <c r="B30" s="21"/>
      <c r="C30" s="25"/>
      <c r="D30" s="129">
        <f>'BA Form 2 Event Data'!E33</f>
        <v>0</v>
      </c>
      <c r="E30" s="130">
        <f>'BA Form 2 Event Data'!CL33-'BA Form 2 Event Data'!W33</f>
        <v>0</v>
      </c>
      <c r="F30" s="131">
        <f>'BA Form 2 Event Data'!X33</f>
        <v>0</v>
      </c>
      <c r="G30" s="43">
        <f ca="1">IF(CELL("type",Adjustments!$V30) = "v",(Adjustments!$D30+Adjustments!$G30+Adjustments!$J30+Adjustments!$M30+Adjustments!$S30),0)</f>
        <v>0</v>
      </c>
      <c r="H30" s="131">
        <f>'BA Form 2 Event Data'!CM33</f>
        <v>0</v>
      </c>
      <c r="I30" s="43">
        <f ca="1">IF(CELL("type",Adjustments2052!$V30) = "v",(Adjustments2052!$E30+Adjustments2052!$H30+Adjustments2052!$K30+Adjustments2052!$N30+Adjustments2052!$Q30+Adjustments2052!$T30),0)</f>
        <v>0</v>
      </c>
      <c r="J30" s="43" t="str">
        <f t="shared" ca="1" si="0"/>
        <v/>
      </c>
      <c r="K30" s="47" t="s">
        <v>72</v>
      </c>
      <c r="L30" s="32" t="str">
        <f t="shared" ca="1" si="1"/>
        <v/>
      </c>
      <c r="M30" t="s">
        <v>10</v>
      </c>
      <c r="N30" s="28" t="s">
        <v>38</v>
      </c>
      <c r="O30" s="3"/>
      <c r="P30" s="131">
        <f>'BA Form 2 Event Data'!AF33</f>
        <v>0</v>
      </c>
      <c r="Q30" s="131">
        <f>'BA Form 2 Event Data'!CX33</f>
        <v>0</v>
      </c>
      <c r="R30" s="49"/>
      <c r="AM30" s="190" t="s">
        <v>55</v>
      </c>
      <c r="AN30" s="190"/>
      <c r="AO30" s="190"/>
      <c r="AP30" s="190"/>
      <c r="AQ30" s="190"/>
      <c r="AR30" s="64"/>
      <c r="AS30" s="64"/>
      <c r="AT30" s="64"/>
      <c r="AU30" s="64"/>
      <c r="AV30" s="64"/>
      <c r="AW30" s="63"/>
    </row>
    <row r="31" spans="1:49" ht="16.5" customHeight="1" thickBot="1">
      <c r="A31" s="1">
        <v>28</v>
      </c>
      <c r="B31" s="21"/>
      <c r="C31" s="25"/>
      <c r="D31" s="129">
        <f>'BA Form 2 Event Data'!E34</f>
        <v>0</v>
      </c>
      <c r="E31" s="130">
        <f>'BA Form 2 Event Data'!CL34-'BA Form 2 Event Data'!W34</f>
        <v>0</v>
      </c>
      <c r="F31" s="131">
        <f>'BA Form 2 Event Data'!X34</f>
        <v>0</v>
      </c>
      <c r="G31" s="43">
        <f ca="1">IF(CELL("type",Adjustments!$V31) = "v",(Adjustments!$D31+Adjustments!$G31+Adjustments!$J31+Adjustments!$M31+Adjustments!$S31),0)</f>
        <v>0</v>
      </c>
      <c r="H31" s="131">
        <f>'BA Form 2 Event Data'!CM34</f>
        <v>0</v>
      </c>
      <c r="I31" s="43">
        <f ca="1">IF(CELL("type",Adjustments2052!$V31) = "v",(Adjustments2052!$E31+Adjustments2052!$H31+Adjustments2052!$K31+Adjustments2052!$N31+Adjustments2052!$Q31+Adjustments2052!$T31),0)</f>
        <v>0</v>
      </c>
      <c r="J31" s="43" t="str">
        <f t="shared" ca="1" si="0"/>
        <v/>
      </c>
      <c r="K31" s="47" t="s">
        <v>72</v>
      </c>
      <c r="L31" s="32" t="str">
        <f t="shared" ca="1" si="1"/>
        <v/>
      </c>
      <c r="M31" s="50">
        <v>-70</v>
      </c>
      <c r="N31" s="3" t="str">
        <f>M7&amp;" Frequency Response Obligation (FRO)"</f>
        <v>2012 Frequency Response Obligation (FRO)</v>
      </c>
      <c r="P31" s="131">
        <f>'BA Form 2 Event Data'!AF34</f>
        <v>0</v>
      </c>
      <c r="Q31" s="131">
        <f>'BA Form 2 Event Data'!CX34</f>
        <v>0</v>
      </c>
      <c r="R31" s="49"/>
      <c r="AM31" s="190" t="s">
        <v>56</v>
      </c>
      <c r="AN31" s="190"/>
      <c r="AO31" s="190"/>
      <c r="AP31" s="190"/>
      <c r="AQ31" s="190"/>
      <c r="AR31" s="64"/>
      <c r="AS31" s="64"/>
      <c r="AT31" s="64"/>
      <c r="AU31" s="64"/>
      <c r="AV31" s="64"/>
      <c r="AW31" s="63"/>
    </row>
    <row r="32" spans="1:49" ht="25.5" customHeight="1">
      <c r="A32" s="1">
        <v>29</v>
      </c>
      <c r="B32" s="23"/>
      <c r="D32" s="129">
        <f>'BA Form 2 Event Data'!E35</f>
        <v>0</v>
      </c>
      <c r="E32" s="130">
        <f>'BA Form 2 Event Data'!CL35-'BA Form 2 Event Data'!W35</f>
        <v>0</v>
      </c>
      <c r="F32" s="132">
        <f>'BA Form 2 Event Data'!X35</f>
        <v>0</v>
      </c>
      <c r="G32" s="43">
        <f ca="1">IF(CELL("type",Adjustments!$V32) = "v",(Adjustments!$D32+Adjustments!$G32+Adjustments!$J32+Adjustments!$M32+Adjustments!$S32),0)</f>
        <v>0</v>
      </c>
      <c r="H32" s="131">
        <f>'BA Form 2 Event Data'!CM35</f>
        <v>0</v>
      </c>
      <c r="I32" s="43">
        <f ca="1">IF(CELL("type",Adjustments2052!$V32) = "v",(Adjustments2052!$E32+Adjustments2052!$H32+Adjustments2052!$K32+Adjustments2052!$N32+Adjustments2052!$Q32+Adjustments2052!$T32),0)</f>
        <v>0</v>
      </c>
      <c r="J32" s="43" t="str">
        <f t="shared" ca="1" si="0"/>
        <v/>
      </c>
      <c r="K32" s="47" t="s">
        <v>72</v>
      </c>
      <c r="L32" s="32" t="str">
        <f t="shared" ca="1" si="1"/>
        <v/>
      </c>
      <c r="M32" s="26" t="e">
        <f ca="1">MIN(M34,((-M15-M14)/2)*$L$3/100,M31)</f>
        <v>#DIV/0!</v>
      </c>
      <c r="N32" s="33" t="str">
        <f>M7&amp;" Frequency Bias Setting - (minimum of FRM, next year's FRO, or "&amp;L3&amp;"% of Projected Peak [Load + Gen]/2)"</f>
        <v>2012 Frequency Bias Setting - (minimum of FRM, next year's FRO, or 0.8% of Projected Peak [Load + Gen]/2)</v>
      </c>
      <c r="P32" s="131">
        <f>'BA Form 2 Event Data'!AF35</f>
        <v>0</v>
      </c>
      <c r="Q32" s="131">
        <f>'BA Form 2 Event Data'!CX35</f>
        <v>0</v>
      </c>
      <c r="R32" s="49"/>
      <c r="AM32" s="190" t="s">
        <v>57</v>
      </c>
      <c r="AN32" s="190"/>
      <c r="AO32" s="190"/>
      <c r="AP32" s="190"/>
      <c r="AQ32" s="190"/>
      <c r="AR32" s="64"/>
      <c r="AS32" s="64"/>
      <c r="AT32" s="64"/>
      <c r="AU32" s="64"/>
      <c r="AV32" s="64"/>
      <c r="AW32" s="63"/>
    </row>
    <row r="33" spans="1:49" ht="15.75" customHeight="1">
      <c r="A33" s="1">
        <v>30</v>
      </c>
      <c r="B33" s="23"/>
      <c r="D33" s="129">
        <f>'BA Form 2 Event Data'!E36</f>
        <v>0</v>
      </c>
      <c r="E33" s="130">
        <f>'BA Form 2 Event Data'!CL36-'BA Form 2 Event Data'!W36</f>
        <v>0</v>
      </c>
      <c r="F33" s="132">
        <f>'BA Form 2 Event Data'!X36</f>
        <v>0</v>
      </c>
      <c r="G33" s="43">
        <f ca="1">IF(CELL("type",Adjustments!$V33) = "v",(Adjustments!$D33+Adjustments!$G33+Adjustments!$J33+Adjustments!$M33+Adjustments!$S33),0)</f>
        <v>0</v>
      </c>
      <c r="H33" s="131">
        <f>'BA Form 2 Event Data'!CM36</f>
        <v>0</v>
      </c>
      <c r="I33" s="43">
        <f ca="1">IF(CELL("type",Adjustments2052!$V33) = "v",(Adjustments2052!$E33+Adjustments2052!$H33+Adjustments2052!$K33+Adjustments2052!$N33+Adjustments2052!$Q33+Adjustments2052!$T33),0)</f>
        <v>0</v>
      </c>
      <c r="J33" s="43" t="str">
        <f t="shared" ca="1" si="0"/>
        <v/>
      </c>
      <c r="K33" s="47" t="s">
        <v>72</v>
      </c>
      <c r="L33" s="32" t="str">
        <f t="shared" ca="1" si="1"/>
        <v/>
      </c>
      <c r="M33" s="34"/>
      <c r="N33" s="35"/>
      <c r="P33" s="131">
        <f>'BA Form 2 Event Data'!AF36</f>
        <v>0</v>
      </c>
      <c r="Q33" s="131">
        <f>'BA Form 2 Event Data'!CX36</f>
        <v>0</v>
      </c>
      <c r="R33" s="49"/>
      <c r="AJ33" t="s">
        <v>20</v>
      </c>
      <c r="AM33" s="190" t="s">
        <v>98</v>
      </c>
      <c r="AN33" s="190"/>
      <c r="AO33" s="190"/>
      <c r="AP33" s="190"/>
      <c r="AQ33" s="190"/>
      <c r="AR33" s="64"/>
      <c r="AS33" s="64"/>
      <c r="AT33" s="64"/>
      <c r="AU33" s="64"/>
      <c r="AV33" s="64"/>
      <c r="AW33" s="63"/>
    </row>
    <row r="34" spans="1:49" ht="16.5" customHeight="1" thickBot="1">
      <c r="A34" s="1">
        <v>31</v>
      </c>
      <c r="B34" s="21"/>
      <c r="C34" s="25"/>
      <c r="D34" s="129">
        <f>'BA Form 2 Event Data'!E37</f>
        <v>0</v>
      </c>
      <c r="E34" s="130">
        <f>'BA Form 2 Event Data'!CL37-'BA Form 2 Event Data'!W37</f>
        <v>0</v>
      </c>
      <c r="F34" s="131">
        <f>'BA Form 2 Event Data'!X37</f>
        <v>0</v>
      </c>
      <c r="G34" s="43">
        <f ca="1">IF(CELL("type",Adjustments!$V34) = "v",(Adjustments!$D34+Adjustments!$G34+Adjustments!$J34+Adjustments!$M34+Adjustments!$S34),0)</f>
        <v>0</v>
      </c>
      <c r="H34" s="131">
        <f>'BA Form 2 Event Data'!CM37</f>
        <v>0</v>
      </c>
      <c r="I34" s="43">
        <f ca="1">IF(CELL("type",Adjustments2052!$V34) = "v",(Adjustments2052!$E34+Adjustments2052!$H34+Adjustments2052!$K34+Adjustments2052!$N34+Adjustments2052!$Q34+Adjustments2052!$T34),0)</f>
        <v>0</v>
      </c>
      <c r="J34" s="43" t="str">
        <f t="shared" ca="1" si="0"/>
        <v/>
      </c>
      <c r="K34" s="47" t="s">
        <v>72</v>
      </c>
      <c r="L34" s="32" t="str">
        <f t="shared" ca="1" si="1"/>
        <v/>
      </c>
      <c r="M34" s="27" t="e">
        <f ca="1">MEDIAN(J4:J45)</f>
        <v>#DIV/0!</v>
      </c>
      <c r="N34" s="36" t="str">
        <f>M18&amp;" FRM - Median Frequency Response (MW/0.1Hz)"</f>
        <v>2011 FRM - Median Frequency Response (MW/0.1Hz)</v>
      </c>
      <c r="P34" s="131">
        <f>'BA Form 2 Event Data'!AF37</f>
        <v>0</v>
      </c>
      <c r="Q34" s="131">
        <f>'BA Form 2 Event Data'!CX37</f>
        <v>0</v>
      </c>
      <c r="R34" s="49"/>
      <c r="AJ34" t="s">
        <v>72</v>
      </c>
      <c r="AM34" s="190" t="s">
        <v>99</v>
      </c>
      <c r="AN34" s="190"/>
      <c r="AO34" s="190"/>
      <c r="AP34" s="190"/>
      <c r="AQ34" s="190"/>
      <c r="AR34" s="64"/>
      <c r="AS34" s="64"/>
      <c r="AT34" s="64"/>
      <c r="AU34" s="64"/>
      <c r="AV34" s="64"/>
      <c r="AW34" s="63"/>
    </row>
    <row r="35" spans="1:49" ht="15.75" customHeight="1">
      <c r="A35" s="1">
        <v>32</v>
      </c>
      <c r="B35" s="21"/>
      <c r="C35" s="25"/>
      <c r="D35" s="129">
        <f>'BA Form 2 Event Data'!E38</f>
        <v>0</v>
      </c>
      <c r="E35" s="130">
        <f>'BA Form 2 Event Data'!CL38-'BA Form 2 Event Data'!W38</f>
        <v>0</v>
      </c>
      <c r="F35" s="131">
        <f>'BA Form 2 Event Data'!X38</f>
        <v>0</v>
      </c>
      <c r="G35" s="43">
        <f ca="1">IF(CELL("type",Adjustments!$V35) = "v",(Adjustments!$D35+Adjustments!$G35+Adjustments!$J35+Adjustments!$M35+Adjustments!$S35),0)</f>
        <v>0</v>
      </c>
      <c r="H35" s="131">
        <f>'BA Form 2 Event Data'!CM38</f>
        <v>0</v>
      </c>
      <c r="I35" s="43">
        <f ca="1">IF(CELL("type",Adjustments2052!$V35) = "v",(Adjustments2052!$E35+Adjustments2052!$H35+Adjustments2052!$K35+Adjustments2052!$N35+Adjustments2052!$Q35+Adjustments2052!$T35),0)</f>
        <v>0</v>
      </c>
      <c r="J35" s="43" t="str">
        <f t="shared" ca="1" si="0"/>
        <v/>
      </c>
      <c r="K35" s="47" t="s">
        <v>72</v>
      </c>
      <c r="L35" s="32" t="str">
        <f t="shared" ca="1" si="1"/>
        <v/>
      </c>
      <c r="P35" s="131">
        <f>'BA Form 2 Event Data'!AF38</f>
        <v>0</v>
      </c>
      <c r="Q35" s="131">
        <f>'BA Form 2 Event Data'!CX38</f>
        <v>0</v>
      </c>
      <c r="R35" s="49"/>
      <c r="AM35" s="190" t="s">
        <v>58</v>
      </c>
      <c r="AN35" s="190"/>
      <c r="AO35" s="190"/>
      <c r="AP35" s="190"/>
      <c r="AQ35" s="190"/>
      <c r="AR35" s="64"/>
      <c r="AS35" s="64"/>
      <c r="AT35" s="64"/>
      <c r="AU35" s="64"/>
      <c r="AV35" s="64"/>
      <c r="AW35" s="63"/>
    </row>
    <row r="36" spans="1:49" ht="15.75" customHeight="1" thickBot="1">
      <c r="A36" s="1">
        <v>33</v>
      </c>
      <c r="B36" s="23"/>
      <c r="D36" s="129">
        <f>'BA Form 2 Event Data'!E39</f>
        <v>0</v>
      </c>
      <c r="E36" s="130">
        <f>'BA Form 2 Event Data'!CL39-'BA Form 2 Event Data'!W39</f>
        <v>0</v>
      </c>
      <c r="F36" s="132">
        <f>'BA Form 2 Event Data'!X39</f>
        <v>0</v>
      </c>
      <c r="G36" s="43">
        <f ca="1">IF(CELL("type",Adjustments!$V36) = "v",(Adjustments!$D36+Adjustments!$G36+Adjustments!$J36+Adjustments!$M36+Adjustments!$S36),0)</f>
        <v>0</v>
      </c>
      <c r="H36" s="131">
        <f>'BA Form 2 Event Data'!CM39</f>
        <v>0</v>
      </c>
      <c r="I36" s="43">
        <f ca="1">IF(CELL("type",Adjustments2052!$V36) = "v",(Adjustments2052!$E36+Adjustments2052!$H36+Adjustments2052!$K36+Adjustments2052!$N36+Adjustments2052!$Q36+Adjustments2052!$T36),0)</f>
        <v>0</v>
      </c>
      <c r="J36" s="43" t="str">
        <f t="shared" ca="1" si="0"/>
        <v/>
      </c>
      <c r="K36" s="47" t="s">
        <v>72</v>
      </c>
      <c r="L36" s="32" t="str">
        <f t="shared" ca="1" si="1"/>
        <v/>
      </c>
      <c r="P36" s="131">
        <f>'BA Form 2 Event Data'!AF39</f>
        <v>0</v>
      </c>
      <c r="Q36" s="131">
        <f>'BA Form 2 Event Data'!CX39</f>
        <v>0</v>
      </c>
      <c r="R36" s="49"/>
      <c r="AM36" s="190" t="s">
        <v>59</v>
      </c>
      <c r="AN36" s="190"/>
      <c r="AO36" s="190"/>
      <c r="AP36" s="190"/>
      <c r="AQ36" s="190"/>
      <c r="AR36" s="64"/>
      <c r="AS36" s="64"/>
      <c r="AT36" s="64"/>
      <c r="AU36" s="64"/>
      <c r="AV36" s="64"/>
      <c r="AW36" s="63"/>
    </row>
    <row r="37" spans="1:49" ht="15.75" customHeight="1" thickTop="1">
      <c r="A37" s="1">
        <v>34</v>
      </c>
      <c r="B37" s="23"/>
      <c r="D37" s="129">
        <f>'BA Form 2 Event Data'!E40</f>
        <v>0</v>
      </c>
      <c r="E37" s="130">
        <f>'BA Form 2 Event Data'!CL40-'BA Form 2 Event Data'!W40</f>
        <v>0</v>
      </c>
      <c r="F37" s="132">
        <f>'BA Form 2 Event Data'!X40</f>
        <v>0</v>
      </c>
      <c r="G37" s="43">
        <f ca="1">IF(CELL("type",Adjustments!$V37) = "v",(Adjustments!$D37+Adjustments!$G37+Adjustments!$J37+Adjustments!$M37+Adjustments!$S37),0)</f>
        <v>0</v>
      </c>
      <c r="H37" s="131">
        <f>'BA Form 2 Event Data'!CM40</f>
        <v>0</v>
      </c>
      <c r="I37" s="43">
        <f ca="1">IF(CELL("type",Adjustments2052!$V37) = "v",(Adjustments2052!$E37+Adjustments2052!$H37+Adjustments2052!$K37+Adjustments2052!$N37+Adjustments2052!$Q37+Adjustments2052!$T37),0)</f>
        <v>0</v>
      </c>
      <c r="J37" s="43" t="str">
        <f t="shared" ca="1" si="0"/>
        <v/>
      </c>
      <c r="K37" s="47" t="s">
        <v>72</v>
      </c>
      <c r="L37" s="32" t="str">
        <f t="shared" ca="1" si="1"/>
        <v/>
      </c>
      <c r="M37" s="120" t="s">
        <v>20</v>
      </c>
      <c r="N37" s="85" t="s">
        <v>171</v>
      </c>
      <c r="P37" s="131">
        <f>'BA Form 2 Event Data'!AF40</f>
        <v>0</v>
      </c>
      <c r="Q37" s="131">
        <f>'BA Form 2 Event Data'!CX40</f>
        <v>0</v>
      </c>
      <c r="R37" s="49"/>
      <c r="AM37" s="190" t="s">
        <v>100</v>
      </c>
      <c r="AN37" s="190"/>
      <c r="AO37" s="190"/>
      <c r="AP37" s="190"/>
      <c r="AQ37" s="190"/>
      <c r="AR37" s="64"/>
      <c r="AS37" s="64"/>
      <c r="AT37" s="64"/>
      <c r="AU37" s="64"/>
      <c r="AV37" s="64"/>
      <c r="AW37" s="63"/>
    </row>
    <row r="38" spans="1:49" ht="15.75" customHeight="1">
      <c r="A38" s="1">
        <v>35</v>
      </c>
      <c r="B38" s="21"/>
      <c r="C38" s="25"/>
      <c r="D38" s="129">
        <f>'BA Form 2 Event Data'!E41</f>
        <v>0</v>
      </c>
      <c r="E38" s="130">
        <f>'BA Form 2 Event Data'!CL41-'BA Form 2 Event Data'!W41</f>
        <v>0</v>
      </c>
      <c r="F38" s="131">
        <f>'BA Form 2 Event Data'!X41</f>
        <v>0</v>
      </c>
      <c r="G38" s="43">
        <f ca="1">IF(CELL("type",Adjustments!$V38) = "v",(Adjustments!$D38+Adjustments!$G38+Adjustments!$J38+Adjustments!$M38+Adjustments!$S38),0)</f>
        <v>0</v>
      </c>
      <c r="H38" s="131">
        <f>'BA Form 2 Event Data'!CM41</f>
        <v>0</v>
      </c>
      <c r="I38" s="43">
        <f ca="1">IF(CELL("type",Adjustments2052!$V38) = "v",(Adjustments2052!$E38+Adjustments2052!$H38+Adjustments2052!$K38+Adjustments2052!$N38+Adjustments2052!$Q38+Adjustments2052!$T38),0)</f>
        <v>0</v>
      </c>
      <c r="J38" s="43" t="str">
        <f t="shared" ca="1" si="0"/>
        <v/>
      </c>
      <c r="K38" s="47" t="s">
        <v>72</v>
      </c>
      <c r="L38" s="32" t="str">
        <f t="shared" ca="1" si="1"/>
        <v/>
      </c>
      <c r="M38" s="90"/>
      <c r="N38" s="116" t="s">
        <v>172</v>
      </c>
      <c r="P38" s="131">
        <f>'BA Form 2 Event Data'!AF41</f>
        <v>0</v>
      </c>
      <c r="Q38" s="131">
        <f>'BA Form 2 Event Data'!CX41</f>
        <v>0</v>
      </c>
      <c r="R38" s="49"/>
      <c r="AM38" s="190" t="s">
        <v>60</v>
      </c>
      <c r="AN38" s="190"/>
      <c r="AO38" s="190"/>
      <c r="AP38" s="190"/>
      <c r="AQ38" s="190"/>
      <c r="AR38" s="64"/>
      <c r="AS38" s="64"/>
      <c r="AT38" s="64"/>
      <c r="AU38" s="64"/>
      <c r="AV38" s="64"/>
      <c r="AW38" s="63"/>
    </row>
    <row r="39" spans="1:49" ht="15.75" customHeight="1" thickBot="1">
      <c r="A39" s="1">
        <v>36</v>
      </c>
      <c r="B39" s="21"/>
      <c r="C39" s="25"/>
      <c r="D39" s="129">
        <f>'BA Form 2 Event Data'!E42</f>
        <v>0</v>
      </c>
      <c r="E39" s="130">
        <f>'BA Form 2 Event Data'!CL42-'BA Form 2 Event Data'!W42</f>
        <v>0</v>
      </c>
      <c r="F39" s="131">
        <f>'BA Form 2 Event Data'!X42</f>
        <v>0</v>
      </c>
      <c r="G39" s="43">
        <f ca="1">IF(CELL("type",Adjustments!$V39) = "v",(Adjustments!$D39+Adjustments!$G39+Adjustments!$J39+Adjustments!$M39+Adjustments!$S39),0)</f>
        <v>0</v>
      </c>
      <c r="H39" s="131">
        <f>'BA Form 2 Event Data'!CM42</f>
        <v>0</v>
      </c>
      <c r="I39" s="43">
        <f ca="1">IF(CELL("type",Adjustments2052!$V39) = "v",(Adjustments2052!$E39+Adjustments2052!$H39+Adjustments2052!$K39+Adjustments2052!$N39+Adjustments2052!$Q39+Adjustments2052!$T39),0)</f>
        <v>0</v>
      </c>
      <c r="J39" s="43" t="str">
        <f t="shared" ca="1" si="0"/>
        <v/>
      </c>
      <c r="K39" s="47" t="s">
        <v>72</v>
      </c>
      <c r="L39" s="32" t="str">
        <f t="shared" ca="1" si="1"/>
        <v/>
      </c>
      <c r="M39" s="121"/>
      <c r="N39" s="122"/>
      <c r="P39" s="131">
        <f>'BA Form 2 Event Data'!AF42</f>
        <v>0</v>
      </c>
      <c r="Q39" s="131">
        <f>'BA Form 2 Event Data'!CX42</f>
        <v>0</v>
      </c>
      <c r="R39" s="49"/>
      <c r="AM39" s="190" t="s">
        <v>101</v>
      </c>
      <c r="AN39" s="190"/>
      <c r="AO39" s="190"/>
      <c r="AP39" s="190"/>
      <c r="AQ39" s="190"/>
      <c r="AR39" s="64"/>
      <c r="AS39" s="64"/>
      <c r="AT39" s="64"/>
      <c r="AU39" s="64"/>
      <c r="AV39" s="64"/>
      <c r="AW39" s="63"/>
    </row>
    <row r="40" spans="1:49" ht="15.75" customHeight="1" thickTop="1">
      <c r="A40" s="1">
        <v>37</v>
      </c>
      <c r="B40" s="23"/>
      <c r="D40" s="129">
        <f>'BA Form 2 Event Data'!E43</f>
        <v>0</v>
      </c>
      <c r="E40" s="130">
        <f>'BA Form 2 Event Data'!CL43-'BA Form 2 Event Data'!W43</f>
        <v>0</v>
      </c>
      <c r="F40" s="132">
        <f>'BA Form 2 Event Data'!X43</f>
        <v>0</v>
      </c>
      <c r="G40" s="43">
        <f ca="1">IF(CELL("type",Adjustments!$V40) = "v",(Adjustments!$D40+Adjustments!$G40+Adjustments!$J40+Adjustments!$M40+Adjustments!$S40),0)</f>
        <v>0</v>
      </c>
      <c r="H40" s="131">
        <f>'BA Form 2 Event Data'!CM43</f>
        <v>0</v>
      </c>
      <c r="I40" s="43">
        <f ca="1">IF(CELL("type",Adjustments2052!$V40) = "v",(Adjustments2052!$E40+Adjustments2052!$H40+Adjustments2052!$K40+Adjustments2052!$N40+Adjustments2052!$Q40+Adjustments2052!$T40),0)</f>
        <v>0</v>
      </c>
      <c r="J40" s="43" t="str">
        <f t="shared" ca="1" si="0"/>
        <v/>
      </c>
      <c r="K40" s="47" t="s">
        <v>72</v>
      </c>
      <c r="L40" s="32" t="str">
        <f t="shared" ca="1" si="1"/>
        <v/>
      </c>
      <c r="M40" s="124" t="s">
        <v>179</v>
      </c>
      <c r="N40" s="125" t="s">
        <v>0</v>
      </c>
      <c r="P40" s="131">
        <f>'BA Form 2 Event Data'!AF43</f>
        <v>0</v>
      </c>
      <c r="Q40" s="131">
        <f>'BA Form 2 Event Data'!CX43</f>
        <v>0</v>
      </c>
      <c r="R40" s="49"/>
      <c r="AM40" s="190" t="s">
        <v>59</v>
      </c>
      <c r="AN40" s="190"/>
      <c r="AO40" s="190"/>
      <c r="AP40" s="190"/>
      <c r="AQ40" s="190"/>
      <c r="AR40" s="64"/>
      <c r="AS40" s="64"/>
      <c r="AT40" s="64"/>
      <c r="AU40" s="64"/>
      <c r="AV40" s="64"/>
      <c r="AW40" s="64"/>
    </row>
    <row r="41" spans="1:49" ht="15.75" customHeight="1">
      <c r="A41" s="1">
        <v>38</v>
      </c>
      <c r="B41" s="23"/>
      <c r="D41" s="129">
        <f>'BA Form 2 Event Data'!E44</f>
        <v>0</v>
      </c>
      <c r="E41" s="130">
        <f>'BA Form 2 Event Data'!CL44-'BA Form 2 Event Data'!W44</f>
        <v>0</v>
      </c>
      <c r="F41" s="132">
        <f>'BA Form 2 Event Data'!X44</f>
        <v>0</v>
      </c>
      <c r="G41" s="43">
        <f ca="1">IF(CELL("type",Adjustments!$V41) = "v",(Adjustments!$D41+Adjustments!$G41+Adjustments!$J41+Adjustments!$M41+Adjustments!$S41),0)</f>
        <v>0</v>
      </c>
      <c r="H41" s="131">
        <f>'BA Form 2 Event Data'!CM44</f>
        <v>0</v>
      </c>
      <c r="I41" s="43">
        <f ca="1">IF(CELL("type",Adjustments2052!$V41) = "v",(Adjustments2052!$E41+Adjustments2052!$H41+Adjustments2052!$K41+Adjustments2052!$N41+Adjustments2052!$Q41+Adjustments2052!$T41),0)</f>
        <v>0</v>
      </c>
      <c r="J41" s="43" t="str">
        <f t="shared" ca="1" si="0"/>
        <v/>
      </c>
      <c r="K41" s="47" t="s">
        <v>72</v>
      </c>
      <c r="L41" s="32" t="str">
        <f t="shared" ca="1" si="1"/>
        <v/>
      </c>
      <c r="M41" s="114"/>
      <c r="N41" s="115"/>
      <c r="P41" s="131">
        <f>'BA Form 2 Event Data'!AF44</f>
        <v>0</v>
      </c>
      <c r="Q41" s="131">
        <f>'BA Form 2 Event Data'!CX44</f>
        <v>0</v>
      </c>
      <c r="R41" s="49"/>
      <c r="AM41" s="190" t="s">
        <v>100</v>
      </c>
      <c r="AN41" s="190"/>
      <c r="AO41" s="190"/>
      <c r="AP41" s="190"/>
      <c r="AQ41" s="190"/>
      <c r="AR41" s="64"/>
      <c r="AS41" s="64"/>
      <c r="AT41" s="64"/>
      <c r="AU41" s="64"/>
      <c r="AV41" s="64"/>
      <c r="AW41" s="64"/>
    </row>
    <row r="42" spans="1:49" ht="15.75" customHeight="1">
      <c r="A42" s="1">
        <v>39</v>
      </c>
      <c r="B42" s="21"/>
      <c r="C42" s="25"/>
      <c r="D42" s="129">
        <f>'BA Form 2 Event Data'!E45</f>
        <v>0</v>
      </c>
      <c r="E42" s="130">
        <f>'BA Form 2 Event Data'!CL45-'BA Form 2 Event Data'!W45</f>
        <v>0</v>
      </c>
      <c r="F42" s="131">
        <f>'BA Form 2 Event Data'!X45</f>
        <v>0</v>
      </c>
      <c r="G42" s="43">
        <f ca="1">IF(CELL("type",Adjustments!$V42) = "v",(Adjustments!$D42+Adjustments!$G42+Adjustments!$J42+Adjustments!$M42+Adjustments!$S42),0)</f>
        <v>0</v>
      </c>
      <c r="H42" s="131">
        <f>'BA Form 2 Event Data'!CM45</f>
        <v>0</v>
      </c>
      <c r="I42" s="43">
        <f ca="1">IF(CELL("type",Adjustments2052!$V42) = "v",(Adjustments2052!$E42+Adjustments2052!$H42+Adjustments2052!$K42+Adjustments2052!$N42+Adjustments2052!$Q42+Adjustments2052!$T42),0)</f>
        <v>0</v>
      </c>
      <c r="J42" s="43" t="str">
        <f t="shared" ca="1" si="0"/>
        <v/>
      </c>
      <c r="K42" s="47" t="s">
        <v>72</v>
      </c>
      <c r="L42" s="32" t="str">
        <f t="shared" ca="1" si="1"/>
        <v/>
      </c>
      <c r="M42" s="90"/>
      <c r="N42" s="116"/>
      <c r="P42" s="131">
        <f>'BA Form 2 Event Data'!AF45</f>
        <v>0</v>
      </c>
      <c r="Q42" s="131">
        <f>'BA Form 2 Event Data'!CX45</f>
        <v>0</v>
      </c>
      <c r="R42" s="49"/>
      <c r="AM42" s="190" t="s">
        <v>60</v>
      </c>
      <c r="AN42" s="190"/>
      <c r="AO42" s="190"/>
      <c r="AP42" s="190"/>
      <c r="AQ42" s="190"/>
      <c r="AR42" s="64"/>
      <c r="AS42" s="64"/>
      <c r="AT42" s="64"/>
      <c r="AU42" s="64"/>
      <c r="AV42" s="64"/>
      <c r="AW42" s="64"/>
    </row>
    <row r="43" spans="1:49" ht="15.75" customHeight="1">
      <c r="A43" s="1">
        <v>40</v>
      </c>
      <c r="B43" s="21"/>
      <c r="C43" s="25"/>
      <c r="D43" s="129">
        <f>'BA Form 2 Event Data'!E46</f>
        <v>0</v>
      </c>
      <c r="E43" s="130">
        <f>'BA Form 2 Event Data'!CL46-'BA Form 2 Event Data'!W46</f>
        <v>0</v>
      </c>
      <c r="F43" s="131">
        <f>'BA Form 2 Event Data'!X46</f>
        <v>0</v>
      </c>
      <c r="G43" s="43">
        <f ca="1">IF(CELL("type",Adjustments!$V43) = "v",(Adjustments!$D43+Adjustments!$G43+Adjustments!$J43+Adjustments!$M43+Adjustments!$S43),0)</f>
        <v>0</v>
      </c>
      <c r="H43" s="131">
        <f>'BA Form 2 Event Data'!CM46</f>
        <v>0</v>
      </c>
      <c r="I43" s="43">
        <f ca="1">IF(CELL("type",Adjustments2052!$V43) = "v",(Adjustments2052!$E43+Adjustments2052!$H43+Adjustments2052!$K43+Adjustments2052!$N43+Adjustments2052!$Q43+Adjustments2052!$T43),0)</f>
        <v>0</v>
      </c>
      <c r="J43" s="43" t="str">
        <f t="shared" ca="1" si="0"/>
        <v/>
      </c>
      <c r="K43" s="47" t="s">
        <v>72</v>
      </c>
      <c r="L43" s="32" t="str">
        <f t="shared" ca="1" si="1"/>
        <v/>
      </c>
      <c r="M43" s="90"/>
      <c r="N43" s="116"/>
      <c r="P43" s="131">
        <f>'BA Form 2 Event Data'!AF46</f>
        <v>0</v>
      </c>
      <c r="Q43" s="131">
        <f>'BA Form 2 Event Data'!CX46</f>
        <v>0</v>
      </c>
      <c r="R43" s="49"/>
      <c r="AM43" s="190" t="s">
        <v>101</v>
      </c>
      <c r="AN43" s="190"/>
      <c r="AO43" s="190"/>
      <c r="AP43" s="190"/>
      <c r="AQ43" s="190"/>
      <c r="AR43" s="64"/>
      <c r="AS43" s="64"/>
      <c r="AT43" s="64"/>
      <c r="AU43" s="64"/>
      <c r="AV43" s="64"/>
      <c r="AW43" s="64"/>
    </row>
    <row r="44" spans="1:49" ht="15.75" customHeight="1">
      <c r="A44" s="1">
        <v>41</v>
      </c>
      <c r="B44" s="23"/>
      <c r="D44" s="129">
        <f>'BA Form 2 Event Data'!E47</f>
        <v>0</v>
      </c>
      <c r="E44" s="130">
        <f>'BA Form 2 Event Data'!CL47-'BA Form 2 Event Data'!W47</f>
        <v>0</v>
      </c>
      <c r="F44" s="132">
        <f>'BA Form 2 Event Data'!X47</f>
        <v>0</v>
      </c>
      <c r="G44" s="43">
        <f ca="1">IF(CELL("type",Adjustments!$V44) = "v",(Adjustments!$D44+Adjustments!$G44+Adjustments!$J44+Adjustments!$M44+Adjustments!$S44),0)</f>
        <v>0</v>
      </c>
      <c r="H44" s="131">
        <f>'BA Form 2 Event Data'!CM47</f>
        <v>0</v>
      </c>
      <c r="I44" s="43">
        <f ca="1">IF(CELL("type",Adjustments2052!$V44) = "v",(Adjustments2052!$E44+Adjustments2052!$H44+Adjustments2052!$K44+Adjustments2052!$N44+Adjustments2052!$Q44+Adjustments2052!$T44),0)</f>
        <v>0</v>
      </c>
      <c r="J44" s="43" t="str">
        <f t="shared" ca="1" si="0"/>
        <v/>
      </c>
      <c r="K44" s="47" t="s">
        <v>72</v>
      </c>
      <c r="L44" s="32" t="str">
        <f t="shared" ca="1" si="1"/>
        <v/>
      </c>
      <c r="M44" s="90"/>
      <c r="N44" s="116"/>
      <c r="P44" s="131">
        <f>'BA Form 2 Event Data'!AF47</f>
        <v>0</v>
      </c>
      <c r="Q44" s="131">
        <f>'BA Form 2 Event Data'!CX47</f>
        <v>0</v>
      </c>
      <c r="R44" s="49"/>
      <c r="AM44" s="190" t="s">
        <v>59</v>
      </c>
      <c r="AN44" s="190"/>
      <c r="AO44" s="190"/>
      <c r="AP44" s="190"/>
      <c r="AQ44" s="190"/>
      <c r="AR44" s="64"/>
      <c r="AS44" s="64"/>
      <c r="AT44" s="64"/>
      <c r="AU44" s="64"/>
      <c r="AV44" s="64"/>
      <c r="AW44" s="64"/>
    </row>
    <row r="45" spans="1:49" ht="15.75" customHeight="1">
      <c r="A45" s="1">
        <v>42</v>
      </c>
      <c r="B45" s="23"/>
      <c r="D45" s="129">
        <f>'BA Form 2 Event Data'!E48</f>
        <v>0</v>
      </c>
      <c r="E45" s="130">
        <f>'BA Form 2 Event Data'!CL48-'BA Form 2 Event Data'!W48</f>
        <v>0</v>
      </c>
      <c r="F45" s="132">
        <f>'BA Form 2 Event Data'!X48</f>
        <v>0</v>
      </c>
      <c r="G45" s="43">
        <f ca="1">IF(CELL("type",Adjustments!$V45) = "v",(Adjustments!$D45+Adjustments!$G45+Adjustments!$J45+Adjustments!$M45+Adjustments!$S45),0)</f>
        <v>0</v>
      </c>
      <c r="H45" s="131">
        <f>'BA Form 2 Event Data'!CM48</f>
        <v>0</v>
      </c>
      <c r="I45" s="43">
        <f ca="1">IF(CELL("type",Adjustments2052!$V45) = "v",(Adjustments2052!$E45+Adjustments2052!$H45+Adjustments2052!$K45+Adjustments2052!$N45+Adjustments2052!$Q45+Adjustments2052!$T45),0)</f>
        <v>0</v>
      </c>
      <c r="J45" s="43" t="str">
        <f t="shared" ca="1" si="0"/>
        <v/>
      </c>
      <c r="K45" s="47" t="s">
        <v>72</v>
      </c>
      <c r="L45" s="32" t="str">
        <f t="shared" ca="1" si="1"/>
        <v/>
      </c>
      <c r="M45" s="90"/>
      <c r="N45" s="116"/>
      <c r="P45" s="131">
        <f>'BA Form 2 Event Data'!AF48</f>
        <v>0</v>
      </c>
      <c r="Q45" s="131">
        <f>'BA Form 2 Event Data'!CX48</f>
        <v>0</v>
      </c>
      <c r="R45" s="49"/>
      <c r="AM45" s="190" t="s">
        <v>100</v>
      </c>
      <c r="AN45" s="190"/>
      <c r="AO45" s="190"/>
      <c r="AP45" s="190"/>
      <c r="AQ45" s="190"/>
      <c r="AR45" s="64"/>
      <c r="AS45" s="64"/>
      <c r="AT45" s="64"/>
      <c r="AU45" s="64"/>
      <c r="AV45" s="64"/>
      <c r="AW45" s="64"/>
    </row>
    <row r="46" spans="1:49" ht="15.75" customHeight="1">
      <c r="M46" s="117"/>
      <c r="N46" s="116"/>
      <c r="AM46" s="190" t="s">
        <v>102</v>
      </c>
      <c r="AN46" s="190"/>
      <c r="AO46" s="190"/>
      <c r="AP46" s="190"/>
      <c r="AQ46" s="190"/>
      <c r="AR46" s="64"/>
      <c r="AS46" s="64"/>
      <c r="AT46" s="64"/>
      <c r="AU46" s="64"/>
      <c r="AV46" s="64"/>
      <c r="AW46" s="63"/>
    </row>
    <row r="47" spans="1:49" ht="16.5" customHeight="1">
      <c r="C47" s="5"/>
      <c r="D47" s="5"/>
      <c r="E47" s="5"/>
      <c r="K47" s="29"/>
      <c r="L47" s="29"/>
      <c r="M47" s="117"/>
      <c r="N47" s="116"/>
      <c r="AM47" s="190" t="s">
        <v>61</v>
      </c>
      <c r="AN47" s="190"/>
      <c r="AO47" s="190"/>
      <c r="AP47" s="190"/>
      <c r="AQ47" s="190"/>
      <c r="AR47" s="64"/>
      <c r="AS47" s="64"/>
      <c r="AT47" s="64"/>
      <c r="AU47" s="64"/>
      <c r="AV47" s="64"/>
      <c r="AW47" s="63"/>
    </row>
    <row r="48" spans="1:49" ht="16.5" customHeight="1">
      <c r="B48"/>
      <c r="C48"/>
      <c r="D48"/>
      <c r="E48"/>
      <c r="M48" s="117"/>
      <c r="N48" s="116"/>
      <c r="AM48" s="190" t="s">
        <v>103</v>
      </c>
      <c r="AN48" s="190"/>
      <c r="AO48" s="190"/>
      <c r="AP48" s="190"/>
      <c r="AQ48" s="190"/>
      <c r="AR48" s="64"/>
      <c r="AS48" s="64"/>
      <c r="AT48" s="64"/>
      <c r="AU48" s="64"/>
      <c r="AV48" s="64"/>
      <c r="AW48" s="63"/>
    </row>
    <row r="49" spans="2:49" ht="16.5" customHeight="1" thickBot="1">
      <c r="B49"/>
      <c r="C49"/>
      <c r="D49"/>
      <c r="E49"/>
      <c r="M49" s="118"/>
      <c r="N49" s="119"/>
      <c r="AM49" s="190" t="s">
        <v>104</v>
      </c>
      <c r="AN49" s="190"/>
      <c r="AO49" s="190"/>
      <c r="AP49" s="190"/>
      <c r="AQ49" s="190"/>
      <c r="AR49" s="64"/>
      <c r="AS49" s="64"/>
      <c r="AT49" s="64"/>
      <c r="AU49" s="64"/>
      <c r="AV49" s="64"/>
      <c r="AW49" s="63"/>
    </row>
    <row r="50" spans="2:49" ht="15.75" customHeight="1" thickTop="1" thickBot="1">
      <c r="B50"/>
      <c r="C50"/>
      <c r="D50"/>
      <c r="E50"/>
      <c r="AM50" s="190" t="s">
        <v>105</v>
      </c>
      <c r="AN50" s="190"/>
      <c r="AO50" s="190"/>
      <c r="AP50" s="190"/>
      <c r="AQ50" s="190"/>
      <c r="AR50" s="64"/>
      <c r="AS50" s="64"/>
      <c r="AT50" s="64"/>
      <c r="AU50" s="64"/>
      <c r="AV50" s="64"/>
      <c r="AW50" s="63"/>
    </row>
    <row r="51" spans="2:49" ht="13.5" thickTop="1">
      <c r="B51"/>
      <c r="C51"/>
      <c r="D51"/>
      <c r="E51"/>
      <c r="M51" s="120" t="s">
        <v>20</v>
      </c>
      <c r="N51" s="123" t="s">
        <v>173</v>
      </c>
    </row>
    <row r="52" spans="2:49">
      <c r="B52"/>
      <c r="C52"/>
      <c r="D52"/>
      <c r="E52"/>
      <c r="M52" s="90"/>
      <c r="N52" s="116" t="s">
        <v>172</v>
      </c>
    </row>
    <row r="53" spans="2:49" ht="13.5" thickBot="1">
      <c r="B53"/>
      <c r="C53" s="29"/>
      <c r="D53" s="29"/>
      <c r="E53" s="29"/>
      <c r="F53" s="29"/>
      <c r="G53" s="29"/>
      <c r="H53" s="29"/>
      <c r="I53" s="29"/>
      <c r="J53" s="29"/>
      <c r="K53" s="29"/>
      <c r="L53" s="29"/>
      <c r="M53" s="121"/>
      <c r="N53" s="122"/>
    </row>
    <row r="54" spans="2:49" ht="16.5" thickTop="1">
      <c r="B54"/>
      <c r="C54" s="29"/>
      <c r="D54" s="29"/>
      <c r="E54" s="29"/>
      <c r="F54" s="29"/>
      <c r="G54" s="29"/>
      <c r="H54" s="29"/>
      <c r="I54" s="29"/>
      <c r="J54" s="29"/>
      <c r="K54" s="29"/>
      <c r="M54" s="124" t="s">
        <v>179</v>
      </c>
      <c r="N54" s="125" t="s">
        <v>0</v>
      </c>
      <c r="R54" s="45"/>
    </row>
    <row r="55" spans="2:49" ht="15.75">
      <c r="B55"/>
      <c r="C55"/>
      <c r="D55"/>
      <c r="E55"/>
      <c r="M55" s="114"/>
      <c r="N55" s="115"/>
      <c r="R55" s="45"/>
      <c r="AJ55" t="s">
        <v>20</v>
      </c>
    </row>
    <row r="56" spans="2:49" ht="15.75">
      <c r="B56"/>
      <c r="C56"/>
      <c r="D56"/>
      <c r="E56"/>
      <c r="M56" s="90"/>
      <c r="N56" s="116"/>
      <c r="R56" s="45"/>
      <c r="AJ56" t="s">
        <v>72</v>
      </c>
    </row>
    <row r="57" spans="2:49" ht="15.75">
      <c r="M57" s="90"/>
      <c r="N57" s="116"/>
      <c r="R57" s="45"/>
    </row>
    <row r="58" spans="2:49" ht="15.75">
      <c r="M58" s="90"/>
      <c r="N58" s="116"/>
      <c r="R58" s="46"/>
    </row>
    <row r="59" spans="2:49" ht="15.75">
      <c r="M59" s="90"/>
      <c r="N59" s="116"/>
      <c r="R59" s="45"/>
    </row>
    <row r="60" spans="2:49" ht="15.75">
      <c r="M60" s="117"/>
      <c r="N60" s="116"/>
      <c r="R60" s="60"/>
    </row>
    <row r="61" spans="2:49" ht="15.75">
      <c r="B61" s="16" t="s">
        <v>10</v>
      </c>
      <c r="M61" s="117"/>
      <c r="N61" s="116"/>
      <c r="R61" s="60"/>
    </row>
    <row r="62" spans="2:49" ht="16.5" thickBot="1">
      <c r="C62" s="2" t="s">
        <v>10</v>
      </c>
      <c r="M62" s="117"/>
      <c r="N62" s="116"/>
      <c r="R62" s="60"/>
    </row>
    <row r="63" spans="2:49" ht="19.5" thickTop="1" thickBot="1">
      <c r="B63" s="157" t="s">
        <v>205</v>
      </c>
      <c r="C63" s="158" t="s">
        <v>10</v>
      </c>
      <c r="D63" s="158"/>
      <c r="E63" s="158"/>
      <c r="F63" s="83"/>
      <c r="G63" s="83"/>
      <c r="H63" s="83"/>
      <c r="I63" s="83"/>
      <c r="J63" s="85"/>
      <c r="M63" s="118"/>
      <c r="N63" s="119"/>
      <c r="R63" s="60"/>
    </row>
    <row r="64" spans="2:49" ht="16.5" thickTop="1">
      <c r="B64" s="159"/>
      <c r="C64" s="160" t="s">
        <v>10</v>
      </c>
      <c r="D64" s="160"/>
      <c r="E64" s="160"/>
      <c r="F64" s="10"/>
      <c r="G64" s="10"/>
      <c r="H64" s="10"/>
      <c r="I64" s="10"/>
      <c r="J64" s="116"/>
      <c r="R64" s="62"/>
    </row>
    <row r="65" spans="2:18" ht="25.5" customHeight="1">
      <c r="B65" s="161" t="s">
        <v>206</v>
      </c>
      <c r="C65" s="182" t="s">
        <v>207</v>
      </c>
      <c r="D65" s="183"/>
      <c r="E65" s="183"/>
      <c r="F65" s="183"/>
      <c r="G65" s="183"/>
      <c r="H65" s="183"/>
      <c r="I65" s="183"/>
      <c r="J65" s="184"/>
      <c r="R65" s="60"/>
    </row>
    <row r="66" spans="2:18" ht="15.75">
      <c r="B66" s="159"/>
      <c r="C66" s="160"/>
      <c r="D66" s="160"/>
      <c r="E66" s="160"/>
      <c r="F66" s="10"/>
      <c r="G66" s="10"/>
      <c r="H66" s="10"/>
      <c r="I66" s="10"/>
      <c r="J66" s="116"/>
      <c r="R66" s="60"/>
    </row>
    <row r="67" spans="2:18" ht="33.75" customHeight="1">
      <c r="B67" s="161" t="s">
        <v>208</v>
      </c>
      <c r="C67" s="182" t="s">
        <v>209</v>
      </c>
      <c r="D67" s="183"/>
      <c r="E67" s="183"/>
      <c r="F67" s="183"/>
      <c r="G67" s="183"/>
      <c r="H67" s="183"/>
      <c r="I67" s="183"/>
      <c r="J67" s="184"/>
      <c r="R67" s="60"/>
    </row>
    <row r="68" spans="2:18" ht="15.75">
      <c r="B68" s="159"/>
      <c r="C68" s="160"/>
      <c r="D68" s="160"/>
      <c r="E68" s="160"/>
      <c r="F68" s="10"/>
      <c r="G68" s="10"/>
      <c r="H68" s="10"/>
      <c r="I68" s="10"/>
      <c r="J68" s="116"/>
      <c r="R68" s="60"/>
    </row>
    <row r="69" spans="2:18" ht="33" customHeight="1">
      <c r="B69" s="161" t="s">
        <v>210</v>
      </c>
      <c r="C69" s="182" t="s">
        <v>211</v>
      </c>
      <c r="D69" s="183"/>
      <c r="E69" s="183"/>
      <c r="F69" s="183"/>
      <c r="G69" s="183"/>
      <c r="H69" s="183"/>
      <c r="I69" s="183"/>
      <c r="J69" s="184"/>
      <c r="R69" s="60"/>
    </row>
    <row r="70" spans="2:18" ht="15.75">
      <c r="B70" s="159"/>
      <c r="C70" s="160"/>
      <c r="D70" s="160"/>
      <c r="E70" s="160"/>
      <c r="F70" s="10"/>
      <c r="G70" s="10"/>
      <c r="H70" s="10"/>
      <c r="I70" s="10"/>
      <c r="J70" s="116"/>
      <c r="R70" s="60"/>
    </row>
    <row r="71" spans="2:18" ht="47.25" customHeight="1">
      <c r="B71" s="161" t="s">
        <v>212</v>
      </c>
      <c r="C71" s="182" t="s">
        <v>213</v>
      </c>
      <c r="D71" s="183"/>
      <c r="E71" s="183"/>
      <c r="F71" s="183"/>
      <c r="G71" s="183"/>
      <c r="H71" s="183"/>
      <c r="I71" s="183"/>
      <c r="J71" s="184"/>
      <c r="R71" s="60"/>
    </row>
    <row r="72" spans="2:18" ht="18" customHeight="1">
      <c r="B72" s="159"/>
      <c r="C72" s="160"/>
      <c r="D72" s="160"/>
      <c r="E72" s="160"/>
      <c r="F72" s="10"/>
      <c r="G72" s="10"/>
      <c r="H72" s="10"/>
      <c r="I72" s="10"/>
      <c r="J72" s="116"/>
      <c r="R72" s="60"/>
    </row>
    <row r="73" spans="2:18" ht="47.25" customHeight="1">
      <c r="B73" s="161" t="s">
        <v>214</v>
      </c>
      <c r="C73" s="182" t="s">
        <v>215</v>
      </c>
      <c r="D73" s="183"/>
      <c r="E73" s="183"/>
      <c r="F73" s="183"/>
      <c r="G73" s="183"/>
      <c r="H73" s="183"/>
      <c r="I73" s="183"/>
      <c r="J73" s="184"/>
      <c r="R73" s="60"/>
    </row>
    <row r="74" spans="2:18" ht="15.75">
      <c r="B74" s="159"/>
      <c r="C74" s="160"/>
      <c r="D74" s="160"/>
      <c r="E74" s="160"/>
      <c r="F74" s="10"/>
      <c r="G74" s="10"/>
      <c r="H74" s="10"/>
      <c r="I74" s="10"/>
      <c r="J74" s="116"/>
      <c r="R74" s="60"/>
    </row>
    <row r="75" spans="2:18" ht="16.5" thickBot="1">
      <c r="B75" s="162"/>
      <c r="C75" s="163"/>
      <c r="D75" s="163"/>
      <c r="E75" s="163"/>
      <c r="F75" s="164"/>
      <c r="G75" s="164"/>
      <c r="H75" s="164"/>
      <c r="I75" s="164"/>
      <c r="J75" s="119"/>
      <c r="R75" s="60"/>
    </row>
    <row r="76" spans="2:18" ht="16.5" thickTop="1">
      <c r="R76" s="60"/>
    </row>
    <row r="77" spans="2:18" ht="15.75">
      <c r="R77" s="60"/>
    </row>
    <row r="78" spans="2:18" ht="15.75">
      <c r="R78" s="60"/>
    </row>
    <row r="79" spans="2:18" ht="15.75">
      <c r="R79" s="60"/>
    </row>
    <row r="80" spans="2: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ht="15.75">
      <c r="R97" s="60"/>
    </row>
    <row r="98" spans="18:18" ht="15.75">
      <c r="R98" s="60"/>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6"/>
    </row>
    <row r="160" spans="18:18">
      <c r="R160" s="66"/>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row r="228" spans="18:18">
      <c r="R228" s="61"/>
    </row>
    <row r="229" spans="18:18">
      <c r="R229" s="61"/>
    </row>
  </sheetData>
  <mergeCells count="54">
    <mergeCell ref="AM48:AQ48"/>
    <mergeCell ref="AM49:AQ49"/>
    <mergeCell ref="AM50:AQ50"/>
    <mergeCell ref="AM4:AQ4"/>
    <mergeCell ref="AM5:AQ5"/>
    <mergeCell ref="AM6:AQ6"/>
    <mergeCell ref="AM7:AQ7"/>
    <mergeCell ref="AM8:AQ8"/>
    <mergeCell ref="AM9:AQ9"/>
    <mergeCell ref="AM10:AQ10"/>
    <mergeCell ref="AM37:AQ37"/>
    <mergeCell ref="AM38:AQ38"/>
    <mergeCell ref="AM39:AQ39"/>
    <mergeCell ref="AM46:AQ46"/>
    <mergeCell ref="AM47:AQ47"/>
    <mergeCell ref="AM32:AQ32"/>
    <mergeCell ref="AM35:AQ35"/>
    <mergeCell ref="AM36:AQ36"/>
    <mergeCell ref="AM27:AQ27"/>
    <mergeCell ref="AM28:AQ28"/>
    <mergeCell ref="AM29:AQ29"/>
    <mergeCell ref="AM30:AQ30"/>
    <mergeCell ref="AM31:AQ31"/>
    <mergeCell ref="AM24:AQ24"/>
    <mergeCell ref="AM25:AQ25"/>
    <mergeCell ref="AM26:AQ26"/>
    <mergeCell ref="AM33:AQ33"/>
    <mergeCell ref="AM34:AQ34"/>
    <mergeCell ref="AM19:AQ19"/>
    <mergeCell ref="AM20:AQ20"/>
    <mergeCell ref="AM21:AQ21"/>
    <mergeCell ref="AM22:AQ22"/>
    <mergeCell ref="AM23:AQ23"/>
    <mergeCell ref="AM14:AQ14"/>
    <mergeCell ref="AM15:AQ15"/>
    <mergeCell ref="AM16:AQ16"/>
    <mergeCell ref="AM17:AQ17"/>
    <mergeCell ref="AM18:AQ18"/>
    <mergeCell ref="AM11:AQ11"/>
    <mergeCell ref="P1:Q1"/>
    <mergeCell ref="E1:K1"/>
    <mergeCell ref="AM12:AQ12"/>
    <mergeCell ref="AM13:AQ13"/>
    <mergeCell ref="AM45:AQ45"/>
    <mergeCell ref="AM40:AQ40"/>
    <mergeCell ref="AM41:AQ41"/>
    <mergeCell ref="AM42:AQ42"/>
    <mergeCell ref="AM43:AQ43"/>
    <mergeCell ref="AM44:AQ44"/>
    <mergeCell ref="C73:J73"/>
    <mergeCell ref="C65:J65"/>
    <mergeCell ref="C67:J67"/>
    <mergeCell ref="C69:J69"/>
    <mergeCell ref="C71:J71"/>
  </mergeCells>
  <phoneticPr fontId="2" type="noConversion"/>
  <conditionalFormatting sqref="M51 M37 K4:K45">
    <cfRule type="cellIs" dxfId="33" priority="37" stopIfTrue="1" operator="equal">
      <formula>"Y"</formula>
    </cfRule>
    <cfRule type="cellIs" dxfId="32" priority="38" stopIfTrue="1" operator="equal">
      <formula>"""N"""</formula>
    </cfRule>
  </conditionalFormatting>
  <conditionalFormatting sqref="J4:J45">
    <cfRule type="containsBlanks" dxfId="31" priority="39">
      <formula>LEN(TRIM(J4))=0</formula>
    </cfRule>
    <cfRule type="cellIs" dxfId="30" priority="40" operator="greaterThan">
      <formula>0</formula>
    </cfRule>
  </conditionalFormatting>
  <dataValidations count="4">
    <dataValidation type="list" showInputMessage="1" showErrorMessage="1" prompt="Do you provide overlap regulation? _x000a__x000a_Y = Yes_x000a_N = No" sqref="M51">
      <formula1>$AJ$55:$AJ$56</formula1>
    </dataValidation>
    <dataValidation type="list" showInputMessage="1" showErrorMessage="1" prompt="Do you receive overlap regulation? _x000a__x000a_Y = Yes_x000a_N = No" sqref="M37">
      <formula1>$AJ$55:$AJ$56</formula1>
    </dataValidation>
    <dataValidation type="list" allowBlank="1" showInputMessage="1" showErrorMessage="1" sqref="R4:R45">
      <formula1>$AM$4:$AM$50</formula1>
    </dataValidation>
    <dataValidation type="list" showInputMessage="1" showErrorMessage="1" prompt="Exclude data? _x000a__x000a_Y = Yes_x000a_N = No" sqref="K4:K45">
      <formula1>$AJ$55:$AJ$56</formula1>
    </dataValidation>
  </dataValidations>
  <hyperlinks>
    <hyperlink ref="N3" r:id="rId1"/>
  </hyperlinks>
  <pageMargins left="0.75" right="0.75" top="1" bottom="1" header="0.5" footer="0.5"/>
  <pageSetup orientation="portrait" r:id="rId2"/>
  <headerFooter alignWithMargins="0"/>
  <legacyDrawing r:id="rId3"/>
</worksheet>
</file>

<file path=xl/worksheets/sheet3.xml><?xml version="1.0" encoding="utf-8"?>
<worksheet xmlns="http://schemas.openxmlformats.org/spreadsheetml/2006/main" xmlns:r="http://schemas.openxmlformats.org/officeDocument/2006/relationships">
  <sheetPr codeName="Sheet3"/>
  <dimension ref="A1:V61"/>
  <sheetViews>
    <sheetView zoomScale="91" zoomScaleNormal="91" workbookViewId="0">
      <selection activeCell="V4" sqref="V4"/>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0.140625" customWidth="1"/>
  </cols>
  <sheetData>
    <row r="1" spans="1:22" ht="64.5" customHeight="1" thickBot="1">
      <c r="B1" s="30" t="str">
        <f>'Data Entry'!$B$1</f>
        <v>Balancing Authority</v>
      </c>
      <c r="C1" s="30" t="str">
        <f>'Data Entry'!$C$1</f>
        <v>MyBA</v>
      </c>
      <c r="D1" s="196" t="s">
        <v>69</v>
      </c>
      <c r="E1" s="197"/>
      <c r="G1" s="196" t="s">
        <v>62</v>
      </c>
      <c r="H1" s="197"/>
      <c r="J1" s="196" t="s">
        <v>63</v>
      </c>
      <c r="K1" s="197"/>
      <c r="M1" s="196" t="s">
        <v>70</v>
      </c>
      <c r="N1" s="197"/>
      <c r="P1" s="110" t="s">
        <v>64</v>
      </c>
      <c r="Q1" s="111"/>
      <c r="S1" s="196" t="s">
        <v>65</v>
      </c>
      <c r="T1" s="197"/>
      <c r="V1" s="67" t="s">
        <v>108</v>
      </c>
    </row>
    <row r="2" spans="1:22">
      <c r="A2" s="1" t="s">
        <v>180</v>
      </c>
      <c r="B2" s="54" t="str">
        <f>'Data Entry'!$B$2</f>
        <v>Date/Time</v>
      </c>
      <c r="C2" s="55"/>
      <c r="D2" s="41" t="s">
        <v>174</v>
      </c>
      <c r="E2" s="41" t="s">
        <v>125</v>
      </c>
      <c r="F2" s="201"/>
      <c r="G2" s="41" t="s">
        <v>174</v>
      </c>
      <c r="H2" s="41" t="s">
        <v>125</v>
      </c>
      <c r="I2" s="201"/>
      <c r="J2" s="41" t="s">
        <v>174</v>
      </c>
      <c r="K2" s="41" t="s">
        <v>125</v>
      </c>
      <c r="L2" s="201"/>
      <c r="M2" s="41" t="s">
        <v>174</v>
      </c>
      <c r="N2" s="41" t="s">
        <v>125</v>
      </c>
      <c r="O2" s="201"/>
      <c r="P2" s="41" t="s">
        <v>174</v>
      </c>
      <c r="Q2" s="41" t="s">
        <v>125</v>
      </c>
      <c r="R2" s="201"/>
      <c r="S2" s="41" t="s">
        <v>174</v>
      </c>
      <c r="T2" s="41" t="s">
        <v>125</v>
      </c>
      <c r="U2" s="201"/>
      <c r="V2" s="203" t="s">
        <v>203</v>
      </c>
    </row>
    <row r="3" spans="1:22" ht="13.5" thickBot="1">
      <c r="A3" s="1" t="s">
        <v>181</v>
      </c>
      <c r="B3" s="52" t="str">
        <f>'Data Entry'!$B$3</f>
        <v>(Central Prevailing)</v>
      </c>
      <c r="C3" s="53" t="str">
        <f>'Data Entry'!$C$3</f>
        <v>DelFreq</v>
      </c>
      <c r="D3" s="40" t="s">
        <v>42</v>
      </c>
      <c r="E3" s="40" t="s">
        <v>42</v>
      </c>
      <c r="F3" s="202"/>
      <c r="G3" s="40" t="s">
        <v>42</v>
      </c>
      <c r="H3" s="40" t="s">
        <v>42</v>
      </c>
      <c r="I3" s="202"/>
      <c r="J3" s="40" t="s">
        <v>42</v>
      </c>
      <c r="K3" s="40" t="s">
        <v>42</v>
      </c>
      <c r="L3" s="202"/>
      <c r="M3" s="40" t="s">
        <v>42</v>
      </c>
      <c r="N3" s="40" t="s">
        <v>42</v>
      </c>
      <c r="O3" s="202"/>
      <c r="P3" s="40" t="s">
        <v>42</v>
      </c>
      <c r="Q3" s="40" t="s">
        <v>42</v>
      </c>
      <c r="R3" s="202"/>
      <c r="S3" s="40" t="s">
        <v>42</v>
      </c>
      <c r="T3" s="40" t="s">
        <v>42</v>
      </c>
      <c r="U3" s="202"/>
      <c r="V3" s="204"/>
    </row>
    <row r="4" spans="1:22">
      <c r="A4" s="1">
        <v>1</v>
      </c>
      <c r="B4" s="51">
        <f ca="1">IF(CELL("type",'Data Entry'!$B4) = "v",'Data Entry'!$B4,"")</f>
        <v>40515.727777777778</v>
      </c>
      <c r="C4" s="2">
        <f ca="1">IF(CELL("type",'Data Entry'!$C4)="v",'Data Entry'!$C4,"")</f>
        <v>-4.3999999999999997E-2</v>
      </c>
      <c r="D4" s="57">
        <f>'BA Form 2 Event Data'!Y7</f>
        <v>0</v>
      </c>
      <c r="E4" s="57">
        <f>'BA Form 2 Event Data'!AJ7</f>
        <v>0</v>
      </c>
      <c r="G4" s="57">
        <f>'BA Form 2 Event Data'!Z7</f>
        <v>0</v>
      </c>
      <c r="H4" s="57">
        <f>'BA Form 2 Event Data'!AK7</f>
        <v>0</v>
      </c>
      <c r="J4" s="57">
        <f>'BA Form 2 Event Data'!AA7</f>
        <v>0</v>
      </c>
      <c r="K4" s="57">
        <f>'BA Form 2 Event Data'!AL7</f>
        <v>0</v>
      </c>
      <c r="M4" s="57">
        <f>'BA Form 2 Event Data'!AB7</f>
        <v>0</v>
      </c>
      <c r="N4" s="57">
        <f>'BA Form 2 Event Data'!AM7</f>
        <v>0</v>
      </c>
      <c r="P4" s="57">
        <f>'BA Form 2 Event Data'!AC7</f>
        <v>0</v>
      </c>
      <c r="Q4" s="57">
        <f>'BA Form 2 Event Data'!AN7</f>
        <v>0</v>
      </c>
      <c r="S4" s="57">
        <f>'BA Form 2 Event Data'!AD7</f>
        <v>0</v>
      </c>
      <c r="T4" s="57">
        <f>'BA Form 2 Event Data'!AO7</f>
        <v>0</v>
      </c>
      <c r="V4" s="57">
        <f ca="1">IF(CELL("type",'Data Entry'!$E4) = "v",((E4+H4+K4+N4+Q4+T4)-(D4+G4+J4+M4+P4+S4)),"")</f>
        <v>0</v>
      </c>
    </row>
    <row r="5" spans="1:22">
      <c r="A5" s="1">
        <v>2</v>
      </c>
      <c r="B5" s="19">
        <f ca="1">IF(CELL("type",'Data Entry'!$B5) = "v",'Data Entry'!$B5,"")</f>
        <v>40531.993055555555</v>
      </c>
      <c r="C5" s="2">
        <f ca="1">IF(CELL("type",'Data Entry'!$C5)="v",'Data Entry'!$C5,"")</f>
        <v>-3.6999999999999998E-2</v>
      </c>
      <c r="D5" s="57">
        <f>'BA Form 2 Event Data'!Y8</f>
        <v>0</v>
      </c>
      <c r="E5" s="57">
        <f>'BA Form 2 Event Data'!AJ8</f>
        <v>0</v>
      </c>
      <c r="G5" s="57">
        <f>'BA Form 2 Event Data'!Z8</f>
        <v>0</v>
      </c>
      <c r="H5" s="57">
        <f>'BA Form 2 Event Data'!AK8</f>
        <v>0</v>
      </c>
      <c r="J5" s="57">
        <f>'BA Form 2 Event Data'!AA8</f>
        <v>0</v>
      </c>
      <c r="K5" s="57">
        <f>'BA Form 2 Event Data'!AL8</f>
        <v>0</v>
      </c>
      <c r="M5" s="57">
        <f>'BA Form 2 Event Data'!AB8</f>
        <v>0</v>
      </c>
      <c r="N5" s="57">
        <f>'BA Form 2 Event Data'!AM8</f>
        <v>0</v>
      </c>
      <c r="P5" s="57">
        <f>'BA Form 2 Event Data'!AC8</f>
        <v>0</v>
      </c>
      <c r="Q5" s="57">
        <f>'BA Form 2 Event Data'!AN8</f>
        <v>0</v>
      </c>
      <c r="S5" s="57">
        <f>'BA Form 2 Event Data'!AD8</f>
        <v>0</v>
      </c>
      <c r="T5" s="57">
        <f>'BA Form 2 Event Data'!AO8</f>
        <v>0</v>
      </c>
      <c r="V5" s="57">
        <f ca="1">IF(CELL("type",'Data Entry'!$E5) = "v",((E5+H5+K5+N5+Q5+T5)-(D5+G5+J5+M5+P5+S5)),"")</f>
        <v>0</v>
      </c>
    </row>
    <row r="6" spans="1:22">
      <c r="A6" s="1">
        <v>3</v>
      </c>
      <c r="B6" s="20">
        <f ca="1">IF(CELL("type",'Data Entry'!$B6) = "v",'Data Entry'!$B6,"")</f>
        <v>40564.316666666666</v>
      </c>
      <c r="C6" s="25">
        <f ca="1">IF(CELL("type",'Data Entry'!$C6)="v",'Data Entry'!$C6,"")</f>
        <v>-4.2999999999999997E-2</v>
      </c>
      <c r="D6" s="68">
        <f>'BA Form 2 Event Data'!Y9</f>
        <v>0</v>
      </c>
      <c r="E6" s="68">
        <f>'BA Form 2 Event Data'!AJ9</f>
        <v>0</v>
      </c>
      <c r="G6" s="68">
        <f>'BA Form 2 Event Data'!Z9</f>
        <v>0</v>
      </c>
      <c r="H6" s="68">
        <f>'BA Form 2 Event Data'!AK9</f>
        <v>0</v>
      </c>
      <c r="J6" s="68">
        <f>'BA Form 2 Event Data'!AA9</f>
        <v>0</v>
      </c>
      <c r="K6" s="68">
        <f>'BA Form 2 Event Data'!AL9</f>
        <v>0</v>
      </c>
      <c r="M6" s="68">
        <f>'BA Form 2 Event Data'!AB9</f>
        <v>0</v>
      </c>
      <c r="N6" s="68">
        <f>'BA Form 2 Event Data'!AM9</f>
        <v>0</v>
      </c>
      <c r="P6" s="68">
        <f>'BA Form 2 Event Data'!AC9</f>
        <v>0</v>
      </c>
      <c r="Q6" s="68">
        <f>'BA Form 2 Event Data'!AN9</f>
        <v>0</v>
      </c>
      <c r="S6" s="68">
        <f>'BA Form 2 Event Data'!AD9</f>
        <v>0</v>
      </c>
      <c r="T6" s="68">
        <f>'BA Form 2 Event Data'!AO9</f>
        <v>0</v>
      </c>
      <c r="V6" s="68">
        <f ca="1">IF(CELL("type",'Data Entry'!$E6) = "v",((E6+H6+K6+N6+Q6+T6)-(D6+G6+J6+M6+P6+S6)),"")</f>
        <v>0</v>
      </c>
    </row>
    <row r="7" spans="1:22">
      <c r="A7" s="1">
        <v>4</v>
      </c>
      <c r="B7" s="20">
        <f ca="1">IF(CELL("type",'Data Entry'!$B7) = "v",'Data Entry'!$B7,"")</f>
        <v>40590.45416666667</v>
      </c>
      <c r="C7" s="25">
        <f ca="1">IF(CELL("type",'Data Entry'!$C7)="v",'Data Entry'!$C7,"")</f>
        <v>-4.2000000000000003E-2</v>
      </c>
      <c r="D7" s="68">
        <f>'BA Form 2 Event Data'!Y10</f>
        <v>0</v>
      </c>
      <c r="E7" s="68">
        <f>'BA Form 2 Event Data'!AJ10</f>
        <v>0</v>
      </c>
      <c r="G7" s="68">
        <f>'BA Form 2 Event Data'!Z10</f>
        <v>0</v>
      </c>
      <c r="H7" s="68">
        <f>'BA Form 2 Event Data'!AK10</f>
        <v>0</v>
      </c>
      <c r="J7" s="68">
        <f>'BA Form 2 Event Data'!AA10</f>
        <v>0</v>
      </c>
      <c r="K7" s="68">
        <f>'BA Form 2 Event Data'!AL10</f>
        <v>0</v>
      </c>
      <c r="M7" s="68">
        <f>'BA Form 2 Event Data'!AB10</f>
        <v>0</v>
      </c>
      <c r="N7" s="68">
        <f>'BA Form 2 Event Data'!AM10</f>
        <v>0</v>
      </c>
      <c r="P7" s="68">
        <f>'BA Form 2 Event Data'!AC10</f>
        <v>0</v>
      </c>
      <c r="Q7" s="68">
        <f>'BA Form 2 Event Data'!AN10</f>
        <v>0</v>
      </c>
      <c r="S7" s="68">
        <f>'BA Form 2 Event Data'!AD10</f>
        <v>0</v>
      </c>
      <c r="T7" s="68">
        <f>'BA Form 2 Event Data'!AO10</f>
        <v>0</v>
      </c>
      <c r="V7" s="68">
        <f ca="1">IF(CELL("type",'Data Entry'!$E7) = "v",((E7+H7+K7+N7+Q7+T7)-(D7+G7+J7+M7+P7+S7)),"")</f>
        <v>0</v>
      </c>
    </row>
    <row r="8" spans="1:22">
      <c r="A8" s="1">
        <v>5</v>
      </c>
      <c r="B8" s="19">
        <f ca="1">IF(CELL("type",'Data Entry'!$B8) = "v",'Data Entry'!$B8,"")</f>
        <v>40653.268750000003</v>
      </c>
      <c r="C8" s="2">
        <f ca="1">IF(CELL("type",'Data Entry'!$C8)="v",'Data Entry'!$C8,"")</f>
        <v>-6.5000000000000002E-2</v>
      </c>
      <c r="D8" s="57">
        <f>'BA Form 2 Event Data'!Y11</f>
        <v>0</v>
      </c>
      <c r="E8" s="57">
        <f>'BA Form 2 Event Data'!AJ11</f>
        <v>0</v>
      </c>
      <c r="G8" s="57">
        <f>'BA Form 2 Event Data'!Z11</f>
        <v>0</v>
      </c>
      <c r="H8" s="57">
        <f>'BA Form 2 Event Data'!AK11</f>
        <v>0</v>
      </c>
      <c r="J8" s="57">
        <f>'BA Form 2 Event Data'!AA11</f>
        <v>0</v>
      </c>
      <c r="K8" s="57">
        <f>'BA Form 2 Event Data'!AL11</f>
        <v>0</v>
      </c>
      <c r="M8" s="57">
        <f>'BA Form 2 Event Data'!AB11</f>
        <v>0</v>
      </c>
      <c r="N8" s="57">
        <f>'BA Form 2 Event Data'!AM11</f>
        <v>0</v>
      </c>
      <c r="P8" s="57">
        <f>'BA Form 2 Event Data'!AC11</f>
        <v>0</v>
      </c>
      <c r="Q8" s="57">
        <f>'BA Form 2 Event Data'!AN11</f>
        <v>0</v>
      </c>
      <c r="S8" s="57">
        <f>'BA Form 2 Event Data'!AD11</f>
        <v>0</v>
      </c>
      <c r="T8" s="57">
        <f>'BA Form 2 Event Data'!AO11</f>
        <v>0</v>
      </c>
      <c r="V8" s="57">
        <f ca="1">IF(CELL("type",'Data Entry'!$E8) = "v",((E8+H8+K8+N8+Q8+T8)-(D8+G8+J8+M8+P8+S8)),"")</f>
        <v>0</v>
      </c>
    </row>
    <row r="9" spans="1:22">
      <c r="A9" s="1">
        <v>6</v>
      </c>
      <c r="B9" s="19">
        <f ca="1">IF(CELL("type",'Data Entry'!$B9) = "v",'Data Entry'!$B9,"")</f>
        <v>40653.69027777778</v>
      </c>
      <c r="C9" s="2">
        <f ca="1">IF(CELL("type",'Data Entry'!$C9)="v",'Data Entry'!$C9,"")</f>
        <v>-4.5999999999999999E-2</v>
      </c>
      <c r="D9" s="57">
        <f>'BA Form 2 Event Data'!Y12</f>
        <v>0</v>
      </c>
      <c r="E9" s="57">
        <f>'BA Form 2 Event Data'!AJ12</f>
        <v>0</v>
      </c>
      <c r="G9" s="57">
        <f>'BA Form 2 Event Data'!Z12</f>
        <v>0</v>
      </c>
      <c r="H9" s="57">
        <f>'BA Form 2 Event Data'!AK12</f>
        <v>0</v>
      </c>
      <c r="J9" s="57">
        <f>'BA Form 2 Event Data'!AA12</f>
        <v>0</v>
      </c>
      <c r="K9" s="57">
        <f>'BA Form 2 Event Data'!AL12</f>
        <v>0</v>
      </c>
      <c r="M9" s="57">
        <f>'BA Form 2 Event Data'!AB12</f>
        <v>0</v>
      </c>
      <c r="N9" s="57">
        <f>'BA Form 2 Event Data'!AM12</f>
        <v>0</v>
      </c>
      <c r="P9" s="57">
        <f>'BA Form 2 Event Data'!AC12</f>
        <v>0</v>
      </c>
      <c r="Q9" s="57">
        <f>'BA Form 2 Event Data'!AN12</f>
        <v>0</v>
      </c>
      <c r="S9" s="57">
        <f>'BA Form 2 Event Data'!AD12</f>
        <v>0</v>
      </c>
      <c r="T9" s="57">
        <f>'BA Form 2 Event Data'!AO12</f>
        <v>0</v>
      </c>
      <c r="V9" s="57">
        <f ca="1">IF(CELL("type",'Data Entry'!$E9) = "v",((E9+H9+K9+N9+Q9+T9)-(D9+G9+J9+M9+P9+S9)),"")</f>
        <v>0</v>
      </c>
    </row>
    <row r="10" spans="1:22">
      <c r="A10" s="1">
        <v>7</v>
      </c>
      <c r="B10" s="20">
        <f ca="1">IF(CELL("type",'Data Entry'!$B10) = "v",'Data Entry'!$B10,"")</f>
        <v>40655.453472222223</v>
      </c>
      <c r="C10" s="25">
        <f ca="1">IF(CELL("type",'Data Entry'!$C10)="v",'Data Entry'!$C10,"")</f>
        <v>-0.05</v>
      </c>
      <c r="D10" s="68">
        <f>'BA Form 2 Event Data'!Y13</f>
        <v>0</v>
      </c>
      <c r="E10" s="68">
        <f>'BA Form 2 Event Data'!AJ13</f>
        <v>0</v>
      </c>
      <c r="G10" s="68">
        <f>'BA Form 2 Event Data'!Z13</f>
        <v>0</v>
      </c>
      <c r="H10" s="68">
        <f>'BA Form 2 Event Data'!AK13</f>
        <v>0</v>
      </c>
      <c r="J10" s="68">
        <f>'BA Form 2 Event Data'!AA13</f>
        <v>0</v>
      </c>
      <c r="K10" s="68">
        <f>'BA Form 2 Event Data'!AL13</f>
        <v>0</v>
      </c>
      <c r="M10" s="68">
        <f>'BA Form 2 Event Data'!AB13</f>
        <v>0</v>
      </c>
      <c r="N10" s="68">
        <f>'BA Form 2 Event Data'!AM13</f>
        <v>0</v>
      </c>
      <c r="P10" s="68">
        <f>'BA Form 2 Event Data'!AC13</f>
        <v>0</v>
      </c>
      <c r="Q10" s="68">
        <f>'BA Form 2 Event Data'!AN13</f>
        <v>0</v>
      </c>
      <c r="S10" s="68">
        <f>'BA Form 2 Event Data'!AD13</f>
        <v>0</v>
      </c>
      <c r="T10" s="68">
        <f>'BA Form 2 Event Data'!AO13</f>
        <v>0</v>
      </c>
      <c r="V10" s="68">
        <f ca="1">IF(CELL("type",'Data Entry'!$E10) = "v",((E10+H10+K10+N10+Q10+T10)-(D10+G10+J10+M10+P10+S10)),"")</f>
        <v>0</v>
      </c>
    </row>
    <row r="11" spans="1:22">
      <c r="A11" s="1">
        <v>8</v>
      </c>
      <c r="B11" s="20">
        <f ca="1">IF(CELL("type",'Data Entry'!$B11) = "v",'Data Entry'!$B11,"")</f>
        <v>40659.847222222219</v>
      </c>
      <c r="C11" s="25">
        <f ca="1">IF(CELL("type",'Data Entry'!$C11)="v",'Data Entry'!$C11,"")</f>
        <v>-5.8999999999999997E-2</v>
      </c>
      <c r="D11" s="68">
        <f>'BA Form 2 Event Data'!Y14</f>
        <v>0</v>
      </c>
      <c r="E11" s="68">
        <f>'BA Form 2 Event Data'!AJ14</f>
        <v>0</v>
      </c>
      <c r="G11" s="68">
        <f>'BA Form 2 Event Data'!Z14</f>
        <v>0</v>
      </c>
      <c r="H11" s="68">
        <f>'BA Form 2 Event Data'!AK14</f>
        <v>0</v>
      </c>
      <c r="J11" s="68">
        <f>'BA Form 2 Event Data'!AA14</f>
        <v>0</v>
      </c>
      <c r="K11" s="68">
        <f>'BA Form 2 Event Data'!AL14</f>
        <v>0</v>
      </c>
      <c r="M11" s="68">
        <f>'BA Form 2 Event Data'!AB14</f>
        <v>0</v>
      </c>
      <c r="N11" s="68">
        <f>'BA Form 2 Event Data'!AM14</f>
        <v>0</v>
      </c>
      <c r="P11" s="68">
        <f>'BA Form 2 Event Data'!AC14</f>
        <v>0</v>
      </c>
      <c r="Q11" s="68">
        <f>'BA Form 2 Event Data'!AN14</f>
        <v>0</v>
      </c>
      <c r="S11" s="68">
        <f>'BA Form 2 Event Data'!AD14</f>
        <v>0</v>
      </c>
      <c r="T11" s="68">
        <f>'BA Form 2 Event Data'!AO14</f>
        <v>0</v>
      </c>
      <c r="V11" s="68">
        <f ca="1">IF(CELL("type",'Data Entry'!$E11) = "v",((E11+H11+K11+N11+Q11+T11)-(D11+G11+J11+M11+P11+S11)),"")</f>
        <v>0</v>
      </c>
    </row>
    <row r="12" spans="1:22">
      <c r="A12" s="1">
        <v>9</v>
      </c>
      <c r="B12" s="19">
        <f ca="1">IF(CELL("type",'Data Entry'!$B12) = "v",'Data Entry'!$B12,"")</f>
        <v>40660.691666666666</v>
      </c>
      <c r="C12" s="2">
        <f ca="1">IF(CELL("type",'Data Entry'!$C12)="v",'Data Entry'!$C12,"")</f>
        <v>-8.2000000000000003E-2</v>
      </c>
      <c r="D12" s="57">
        <f>'BA Form 2 Event Data'!Y15</f>
        <v>0</v>
      </c>
      <c r="E12" s="57">
        <f>'BA Form 2 Event Data'!AJ15</f>
        <v>0</v>
      </c>
      <c r="G12" s="57">
        <f>'BA Form 2 Event Data'!Z15</f>
        <v>0</v>
      </c>
      <c r="H12" s="57">
        <f>'BA Form 2 Event Data'!AK15</f>
        <v>0</v>
      </c>
      <c r="J12" s="57">
        <f>'BA Form 2 Event Data'!AA15</f>
        <v>0</v>
      </c>
      <c r="K12" s="57">
        <f>'BA Form 2 Event Data'!AL15</f>
        <v>0</v>
      </c>
      <c r="M12" s="57">
        <f>'BA Form 2 Event Data'!AB15</f>
        <v>0</v>
      </c>
      <c r="N12" s="57">
        <f>'BA Form 2 Event Data'!AM15</f>
        <v>0</v>
      </c>
      <c r="P12" s="57">
        <f>'BA Form 2 Event Data'!AC15</f>
        <v>0</v>
      </c>
      <c r="Q12" s="57">
        <f>'BA Form 2 Event Data'!AN15</f>
        <v>0</v>
      </c>
      <c r="S12" s="57">
        <f>'BA Form 2 Event Data'!AD15</f>
        <v>0</v>
      </c>
      <c r="T12" s="57">
        <f>'BA Form 2 Event Data'!AO15</f>
        <v>0</v>
      </c>
      <c r="V12" s="57">
        <f ca="1">IF(CELL("type",'Data Entry'!$E12) = "v",((E12+H12+K12+N12+Q12+T12)-(D12+G12+J12+M12+P12+S12)),"")</f>
        <v>0</v>
      </c>
    </row>
    <row r="13" spans="1:22">
      <c r="A13" s="1">
        <v>10</v>
      </c>
      <c r="B13" s="19">
        <f ca="1">IF(CELL("type",'Data Entry'!$B13) = "v",'Data Entry'!$B13,"")</f>
        <v>40675.609583333331</v>
      </c>
      <c r="C13" s="2">
        <f ca="1">IF(CELL("type",'Data Entry'!$C13)="v",'Data Entry'!$C13,"")</f>
        <v>-5.0999999999999997E-2</v>
      </c>
      <c r="D13" s="57">
        <f>'BA Form 2 Event Data'!Y16</f>
        <v>0</v>
      </c>
      <c r="E13" s="57">
        <f>'BA Form 2 Event Data'!AJ16</f>
        <v>0</v>
      </c>
      <c r="G13" s="57">
        <f>'BA Form 2 Event Data'!Z16</f>
        <v>0</v>
      </c>
      <c r="H13" s="57">
        <f>'BA Form 2 Event Data'!AK16</f>
        <v>0</v>
      </c>
      <c r="J13" s="57">
        <f>'BA Form 2 Event Data'!AA16</f>
        <v>0</v>
      </c>
      <c r="K13" s="57">
        <f>'BA Form 2 Event Data'!AL16</f>
        <v>0</v>
      </c>
      <c r="M13" s="57">
        <f>'BA Form 2 Event Data'!AB16</f>
        <v>0</v>
      </c>
      <c r="N13" s="57">
        <f>'BA Form 2 Event Data'!AM16</f>
        <v>0</v>
      </c>
      <c r="P13" s="57">
        <f>'BA Form 2 Event Data'!AC16</f>
        <v>0</v>
      </c>
      <c r="Q13" s="57">
        <f>'BA Form 2 Event Data'!AN16</f>
        <v>0</v>
      </c>
      <c r="S13" s="57">
        <f>'BA Form 2 Event Data'!AD16</f>
        <v>0</v>
      </c>
      <c r="T13" s="57">
        <f>'BA Form 2 Event Data'!AO16</f>
        <v>0</v>
      </c>
      <c r="V13" s="57">
        <f ca="1">IF(CELL("type",'Data Entry'!$E13) = "v",((E13+H13+K13+N13+Q13+T13)-(D13+G13+J13+M13+P13+S13)),"")</f>
        <v>0</v>
      </c>
    </row>
    <row r="14" spans="1:22">
      <c r="A14" s="1">
        <v>11</v>
      </c>
      <c r="B14" s="20" t="str">
        <f ca="1">IF(CELL("type",'Data Entry'!$B14) = "v",'Data Entry'!$B14,"")</f>
        <v/>
      </c>
      <c r="C14" s="25" t="str">
        <f ca="1">IF(CELL("type",'Data Entry'!$C14)="v",'Data Entry'!$C14,"")</f>
        <v/>
      </c>
      <c r="D14" s="68">
        <f>'BA Form 2 Event Data'!Y17</f>
        <v>0</v>
      </c>
      <c r="E14" s="68">
        <f>'BA Form 2 Event Data'!AJ17</f>
        <v>0</v>
      </c>
      <c r="G14" s="68">
        <f>'BA Form 2 Event Data'!Z17</f>
        <v>0</v>
      </c>
      <c r="H14" s="68">
        <f>'BA Form 2 Event Data'!AK17</f>
        <v>0</v>
      </c>
      <c r="J14" s="68">
        <f>'BA Form 2 Event Data'!AA17</f>
        <v>0</v>
      </c>
      <c r="K14" s="68">
        <f>'BA Form 2 Event Data'!AL17</f>
        <v>0</v>
      </c>
      <c r="M14" s="68">
        <f>'BA Form 2 Event Data'!AB17</f>
        <v>0</v>
      </c>
      <c r="N14" s="68">
        <f>'BA Form 2 Event Data'!AM17</f>
        <v>0</v>
      </c>
      <c r="P14" s="68">
        <f>'BA Form 2 Event Data'!AC17</f>
        <v>0</v>
      </c>
      <c r="Q14" s="68">
        <f>'BA Form 2 Event Data'!AN17</f>
        <v>0</v>
      </c>
      <c r="S14" s="68">
        <f>'BA Form 2 Event Data'!AD17</f>
        <v>0</v>
      </c>
      <c r="T14" s="68">
        <f>'BA Form 2 Event Data'!AO17</f>
        <v>0</v>
      </c>
      <c r="V14" s="68">
        <f ca="1">IF(CELL("type",'Data Entry'!$E14) = "v",((E14+H14+K14+N14+Q14+T14)-(D14+G14+J14+M14+P14+S14)),"")</f>
        <v>0</v>
      </c>
    </row>
    <row r="15" spans="1:22">
      <c r="A15" s="1">
        <v>12</v>
      </c>
      <c r="B15" s="21" t="str">
        <f ca="1">IF(CELL("type",'Data Entry'!$B15) = "v",'Data Entry'!$B15,"")</f>
        <v/>
      </c>
      <c r="C15" s="25" t="str">
        <f ca="1">IF(CELL("type",'Data Entry'!$C15)="v",'Data Entry'!$C15,"")</f>
        <v/>
      </c>
      <c r="D15" s="68">
        <f>'BA Form 2 Event Data'!Y18</f>
        <v>0</v>
      </c>
      <c r="E15" s="68">
        <f>'BA Form 2 Event Data'!AJ18</f>
        <v>0</v>
      </c>
      <c r="G15" s="68">
        <f>'BA Form 2 Event Data'!Z18</f>
        <v>0</v>
      </c>
      <c r="H15" s="68">
        <f>'BA Form 2 Event Data'!AK18</f>
        <v>0</v>
      </c>
      <c r="J15" s="68">
        <f>'BA Form 2 Event Data'!AA18</f>
        <v>0</v>
      </c>
      <c r="K15" s="68">
        <f>'BA Form 2 Event Data'!AL18</f>
        <v>0</v>
      </c>
      <c r="M15" s="68">
        <f>'BA Form 2 Event Data'!AB18</f>
        <v>0</v>
      </c>
      <c r="N15" s="68">
        <f>'BA Form 2 Event Data'!AM18</f>
        <v>0</v>
      </c>
      <c r="P15" s="68">
        <f>'BA Form 2 Event Data'!AC18</f>
        <v>0</v>
      </c>
      <c r="Q15" s="68">
        <f>'BA Form 2 Event Data'!AN18</f>
        <v>0</v>
      </c>
      <c r="S15" s="68">
        <f>'BA Form 2 Event Data'!AD18</f>
        <v>0</v>
      </c>
      <c r="T15" s="68">
        <f>'BA Form 2 Event Data'!AO18</f>
        <v>0</v>
      </c>
      <c r="V15" s="68">
        <f ca="1">IF(CELL("type",'Data Entry'!$E15) = "v",((E15+H15+K15+N15+Q15+T15)-(D15+G15+J15+M15+P15+S15)),"")</f>
        <v>0</v>
      </c>
    </row>
    <row r="16" spans="1:22">
      <c r="A16" s="1">
        <v>13</v>
      </c>
      <c r="B16" s="19" t="str">
        <f ca="1">IF(CELL("type",'Data Entry'!$B16) = "v",'Data Entry'!$B16,"")</f>
        <v/>
      </c>
      <c r="C16" s="2" t="str">
        <f ca="1">IF(CELL("type",'Data Entry'!$C16)="v",'Data Entry'!$C16,"")</f>
        <v/>
      </c>
      <c r="D16" s="57">
        <f>'BA Form 2 Event Data'!Y19</f>
        <v>0</v>
      </c>
      <c r="E16" s="57">
        <f>'BA Form 2 Event Data'!AJ19</f>
        <v>0</v>
      </c>
      <c r="G16" s="57">
        <f>'BA Form 2 Event Data'!Z19</f>
        <v>0</v>
      </c>
      <c r="H16" s="57">
        <f>'BA Form 2 Event Data'!AK19</f>
        <v>0</v>
      </c>
      <c r="J16" s="57">
        <f>'BA Form 2 Event Data'!AA19</f>
        <v>0</v>
      </c>
      <c r="K16" s="57">
        <f>'BA Form 2 Event Data'!AL19</f>
        <v>0</v>
      </c>
      <c r="M16" s="57">
        <f>'BA Form 2 Event Data'!AB19</f>
        <v>0</v>
      </c>
      <c r="N16" s="57">
        <f>'BA Form 2 Event Data'!AM19</f>
        <v>0</v>
      </c>
      <c r="P16" s="57">
        <f>'BA Form 2 Event Data'!AC19</f>
        <v>0</v>
      </c>
      <c r="Q16" s="57">
        <f>'BA Form 2 Event Data'!AN19</f>
        <v>0</v>
      </c>
      <c r="S16" s="57">
        <f>'BA Form 2 Event Data'!AD19</f>
        <v>0</v>
      </c>
      <c r="T16" s="57">
        <f>'BA Form 2 Event Data'!AO19</f>
        <v>0</v>
      </c>
      <c r="V16" s="57">
        <f ca="1">IF(CELL("type",'Data Entry'!$E16) = "v",((E16+H16+K16+N16+Q16+T16)-(D16+G16+J16+M16+P16+S16)),"")</f>
        <v>0</v>
      </c>
    </row>
    <row r="17" spans="1:22">
      <c r="A17" s="1">
        <v>14</v>
      </c>
      <c r="B17" s="22" t="str">
        <f ca="1">IF(CELL("type",'Data Entry'!$B17) = "v",'Data Entry'!$B17,"")</f>
        <v/>
      </c>
      <c r="C17" s="2" t="str">
        <f ca="1">IF(CELL("type",'Data Entry'!$C17)="v",'Data Entry'!$C17,"")</f>
        <v/>
      </c>
      <c r="D17" s="57">
        <f>'BA Form 2 Event Data'!Y20</f>
        <v>0</v>
      </c>
      <c r="E17" s="57">
        <f>'BA Form 2 Event Data'!AJ20</f>
        <v>0</v>
      </c>
      <c r="G17" s="57">
        <f>'BA Form 2 Event Data'!Z20</f>
        <v>0</v>
      </c>
      <c r="H17" s="57">
        <f>'BA Form 2 Event Data'!AK20</f>
        <v>0</v>
      </c>
      <c r="J17" s="57">
        <f>'BA Form 2 Event Data'!AA20</f>
        <v>0</v>
      </c>
      <c r="K17" s="57">
        <f>'BA Form 2 Event Data'!AL20</f>
        <v>0</v>
      </c>
      <c r="M17" s="57">
        <f>'BA Form 2 Event Data'!AB20</f>
        <v>0</v>
      </c>
      <c r="N17" s="57">
        <f>'BA Form 2 Event Data'!AM20</f>
        <v>0</v>
      </c>
      <c r="P17" s="57">
        <f>'BA Form 2 Event Data'!AC20</f>
        <v>0</v>
      </c>
      <c r="Q17" s="57">
        <f>'BA Form 2 Event Data'!AN20</f>
        <v>0</v>
      </c>
      <c r="S17" s="57">
        <f>'BA Form 2 Event Data'!AD20</f>
        <v>0</v>
      </c>
      <c r="T17" s="57">
        <f>'BA Form 2 Event Data'!AO20</f>
        <v>0</v>
      </c>
      <c r="V17" s="57">
        <f ca="1">IF(CELL("type",'Data Entry'!$E17) = "v",((E17+H17+K17+N17+Q17+T17)-(D17+G17+J17+M17+P17+S17)),"")</f>
        <v>0</v>
      </c>
    </row>
    <row r="18" spans="1:22">
      <c r="A18" s="1">
        <v>15</v>
      </c>
      <c r="B18" s="21" t="str">
        <f ca="1">IF(CELL("type",'Data Entry'!$B18) = "v",'Data Entry'!$B18,"")</f>
        <v/>
      </c>
      <c r="C18" s="25" t="str">
        <f ca="1">IF(CELL("type",'Data Entry'!$C18)="v",'Data Entry'!$C18,"")</f>
        <v/>
      </c>
      <c r="D18" s="68">
        <f>'BA Form 2 Event Data'!Y21</f>
        <v>0</v>
      </c>
      <c r="E18" s="68">
        <f>'BA Form 2 Event Data'!AJ21</f>
        <v>0</v>
      </c>
      <c r="G18" s="68">
        <f>'BA Form 2 Event Data'!Z21</f>
        <v>0</v>
      </c>
      <c r="H18" s="68">
        <f>'BA Form 2 Event Data'!AK21</f>
        <v>0</v>
      </c>
      <c r="J18" s="68">
        <f>'BA Form 2 Event Data'!AA21</f>
        <v>0</v>
      </c>
      <c r="K18" s="68">
        <f>'BA Form 2 Event Data'!AL21</f>
        <v>0</v>
      </c>
      <c r="M18" s="68">
        <f>'BA Form 2 Event Data'!AB21</f>
        <v>0</v>
      </c>
      <c r="N18" s="68">
        <f>'BA Form 2 Event Data'!AM21</f>
        <v>0</v>
      </c>
      <c r="P18" s="68">
        <f>'BA Form 2 Event Data'!AC21</f>
        <v>0</v>
      </c>
      <c r="Q18" s="68">
        <f>'BA Form 2 Event Data'!AN21</f>
        <v>0</v>
      </c>
      <c r="S18" s="68">
        <f>'BA Form 2 Event Data'!AD21</f>
        <v>0</v>
      </c>
      <c r="T18" s="68">
        <f>'BA Form 2 Event Data'!AO21</f>
        <v>0</v>
      </c>
      <c r="V18" s="68">
        <f ca="1">IF(CELL("type",'Data Entry'!$E18) = "v",((E18+H18+K18+N18+Q18+T18)-(D18+G18+J18+M18+P18+S18)),"")</f>
        <v>0</v>
      </c>
    </row>
    <row r="19" spans="1:22">
      <c r="A19" s="1">
        <v>16</v>
      </c>
      <c r="B19" s="21" t="str">
        <f ca="1">IF(CELL("type",'Data Entry'!$B19) = "v",'Data Entry'!$B19,"")</f>
        <v/>
      </c>
      <c r="C19" s="25" t="str">
        <f ca="1">IF(CELL("type",'Data Entry'!$C19)="v",'Data Entry'!$C19,"")</f>
        <v/>
      </c>
      <c r="D19" s="68">
        <f>'BA Form 2 Event Data'!Y22</f>
        <v>0</v>
      </c>
      <c r="E19" s="68">
        <f>'BA Form 2 Event Data'!AJ22</f>
        <v>0</v>
      </c>
      <c r="G19" s="68">
        <f>'BA Form 2 Event Data'!Z22</f>
        <v>0</v>
      </c>
      <c r="H19" s="68">
        <f>'BA Form 2 Event Data'!AK22</f>
        <v>0</v>
      </c>
      <c r="J19" s="68">
        <f>'BA Form 2 Event Data'!AA22</f>
        <v>0</v>
      </c>
      <c r="K19" s="68">
        <f>'BA Form 2 Event Data'!AL22</f>
        <v>0</v>
      </c>
      <c r="M19" s="68">
        <f>'BA Form 2 Event Data'!AB22</f>
        <v>0</v>
      </c>
      <c r="N19" s="68">
        <f>'BA Form 2 Event Data'!AM22</f>
        <v>0</v>
      </c>
      <c r="P19" s="68">
        <f>'BA Form 2 Event Data'!AC22</f>
        <v>0</v>
      </c>
      <c r="Q19" s="68">
        <f>'BA Form 2 Event Data'!AN22</f>
        <v>0</v>
      </c>
      <c r="S19" s="68">
        <f>'BA Form 2 Event Data'!AD22</f>
        <v>0</v>
      </c>
      <c r="T19" s="68">
        <f>'BA Form 2 Event Data'!AO22</f>
        <v>0</v>
      </c>
      <c r="V19" s="68">
        <f ca="1">IF(CELL("type",'Data Entry'!$E19) = "v",((E19+H19+K19+N19+Q19+T19)-(D19+G19+J19+M19+P19+S19)),"")</f>
        <v>0</v>
      </c>
    </row>
    <row r="20" spans="1:22">
      <c r="A20" s="1">
        <v>17</v>
      </c>
      <c r="B20" s="22" t="str">
        <f ca="1">IF(CELL("type",'Data Entry'!$B20) = "v",'Data Entry'!$B20,"")</f>
        <v/>
      </c>
      <c r="C20" s="2" t="str">
        <f ca="1">IF(CELL("type",'Data Entry'!$C20)="v",'Data Entry'!$C20,"")</f>
        <v/>
      </c>
      <c r="D20" s="57">
        <f>'BA Form 2 Event Data'!Y23</f>
        <v>0</v>
      </c>
      <c r="E20" s="57">
        <f>'BA Form 2 Event Data'!AJ23</f>
        <v>0</v>
      </c>
      <c r="G20" s="57">
        <f>'BA Form 2 Event Data'!Z23</f>
        <v>0</v>
      </c>
      <c r="H20" s="57">
        <f>'BA Form 2 Event Data'!AK23</f>
        <v>0</v>
      </c>
      <c r="J20" s="57">
        <f>'BA Form 2 Event Data'!AA23</f>
        <v>0</v>
      </c>
      <c r="K20" s="57">
        <f>'BA Form 2 Event Data'!AL23</f>
        <v>0</v>
      </c>
      <c r="M20" s="57">
        <f>'BA Form 2 Event Data'!AB23</f>
        <v>0</v>
      </c>
      <c r="N20" s="57">
        <f>'BA Form 2 Event Data'!AM23</f>
        <v>0</v>
      </c>
      <c r="P20" s="57">
        <f>'BA Form 2 Event Data'!AC23</f>
        <v>0</v>
      </c>
      <c r="Q20" s="57">
        <f>'BA Form 2 Event Data'!AN23</f>
        <v>0</v>
      </c>
      <c r="S20" s="57">
        <f>'BA Form 2 Event Data'!AD23</f>
        <v>0</v>
      </c>
      <c r="T20" s="57">
        <f>'BA Form 2 Event Data'!AO23</f>
        <v>0</v>
      </c>
      <c r="V20" s="57">
        <f ca="1">IF(CELL("type",'Data Entry'!$E20) = "v",((E20+H20+K20+N20+Q20+T20)-(D20+G20+J20+M20+P20+S20)),"")</f>
        <v>0</v>
      </c>
    </row>
    <row r="21" spans="1:22">
      <c r="A21" s="1">
        <v>18</v>
      </c>
      <c r="B21" s="22" t="str">
        <f ca="1">IF(CELL("type",'Data Entry'!$B21) = "v",'Data Entry'!$B21,"")</f>
        <v/>
      </c>
      <c r="C21" s="2" t="str">
        <f ca="1">IF(CELL("type",'Data Entry'!$C21)="v",'Data Entry'!$C21,"")</f>
        <v/>
      </c>
      <c r="D21" s="57">
        <f>'BA Form 2 Event Data'!Y24</f>
        <v>0</v>
      </c>
      <c r="E21" s="57">
        <f>'BA Form 2 Event Data'!AJ24</f>
        <v>0</v>
      </c>
      <c r="G21" s="57">
        <f>'BA Form 2 Event Data'!Z24</f>
        <v>0</v>
      </c>
      <c r="H21" s="57">
        <f>'BA Form 2 Event Data'!AK24</f>
        <v>0</v>
      </c>
      <c r="J21" s="57">
        <f>'BA Form 2 Event Data'!AA24</f>
        <v>0</v>
      </c>
      <c r="K21" s="57">
        <f>'BA Form 2 Event Data'!AL24</f>
        <v>0</v>
      </c>
      <c r="M21" s="57">
        <f>'BA Form 2 Event Data'!AB24</f>
        <v>0</v>
      </c>
      <c r="N21" s="57">
        <f>'BA Form 2 Event Data'!AM24</f>
        <v>0</v>
      </c>
      <c r="P21" s="57">
        <f>'BA Form 2 Event Data'!AC24</f>
        <v>0</v>
      </c>
      <c r="Q21" s="57">
        <f>'BA Form 2 Event Data'!AN24</f>
        <v>0</v>
      </c>
      <c r="S21" s="57">
        <f>'BA Form 2 Event Data'!AD24</f>
        <v>0</v>
      </c>
      <c r="T21" s="57">
        <f>'BA Form 2 Event Data'!AO24</f>
        <v>0</v>
      </c>
      <c r="V21" s="57">
        <f ca="1">IF(CELL("type",'Data Entry'!$E21) = "v",((E21+H21+K21+N21+Q21+T21)-(D21+G21+J21+M21+P21+S21)),"")</f>
        <v>0</v>
      </c>
    </row>
    <row r="22" spans="1:22">
      <c r="A22" s="1">
        <v>19</v>
      </c>
      <c r="B22" s="21" t="str">
        <f ca="1">IF(CELL("type",'Data Entry'!$B22) = "v",'Data Entry'!$B22,"")</f>
        <v/>
      </c>
      <c r="C22" s="25" t="str">
        <f ca="1">IF(CELL("type",'Data Entry'!$C22)="v",'Data Entry'!$C22,"")</f>
        <v/>
      </c>
      <c r="D22" s="68">
        <f>'BA Form 2 Event Data'!Y25</f>
        <v>0</v>
      </c>
      <c r="E22" s="68">
        <f>'BA Form 2 Event Data'!AJ25</f>
        <v>0</v>
      </c>
      <c r="G22" s="68">
        <f>'BA Form 2 Event Data'!Z25</f>
        <v>0</v>
      </c>
      <c r="H22" s="68">
        <f>'BA Form 2 Event Data'!AK25</f>
        <v>0</v>
      </c>
      <c r="J22" s="68">
        <f>'BA Form 2 Event Data'!AA25</f>
        <v>0</v>
      </c>
      <c r="K22" s="68">
        <f>'BA Form 2 Event Data'!AL25</f>
        <v>0</v>
      </c>
      <c r="M22" s="68">
        <f>'BA Form 2 Event Data'!AB25</f>
        <v>0</v>
      </c>
      <c r="N22" s="68">
        <f>'BA Form 2 Event Data'!AM25</f>
        <v>0</v>
      </c>
      <c r="P22" s="68">
        <f>'BA Form 2 Event Data'!AC25</f>
        <v>0</v>
      </c>
      <c r="Q22" s="68">
        <f>'BA Form 2 Event Data'!AN25</f>
        <v>0</v>
      </c>
      <c r="S22" s="68">
        <f>'BA Form 2 Event Data'!AD25</f>
        <v>0</v>
      </c>
      <c r="T22" s="68">
        <f>'BA Form 2 Event Data'!AO25</f>
        <v>0</v>
      </c>
      <c r="V22" s="68">
        <f ca="1">IF(CELL("type",'Data Entry'!$E22) = "v",((E22+H22+K22+N22+Q22+T22)-(D22+G22+J22+M22+P22+S22)),"")</f>
        <v>0</v>
      </c>
    </row>
    <row r="23" spans="1:22">
      <c r="A23" s="1">
        <v>20</v>
      </c>
      <c r="B23" s="21" t="str">
        <f ca="1">IF(CELL("type",'Data Entry'!$B23) = "v",'Data Entry'!$B23,"")</f>
        <v/>
      </c>
      <c r="C23" s="25" t="str">
        <f ca="1">IF(CELL("type",'Data Entry'!$C23)="v",'Data Entry'!$C23,"")</f>
        <v/>
      </c>
      <c r="D23" s="68">
        <f>'BA Form 2 Event Data'!Y26</f>
        <v>0</v>
      </c>
      <c r="E23" s="68">
        <f>'BA Form 2 Event Data'!AJ26</f>
        <v>0</v>
      </c>
      <c r="G23" s="68">
        <f>'BA Form 2 Event Data'!Z26</f>
        <v>0</v>
      </c>
      <c r="H23" s="68">
        <f>'BA Form 2 Event Data'!AK26</f>
        <v>0</v>
      </c>
      <c r="J23" s="68">
        <f>'BA Form 2 Event Data'!AA26</f>
        <v>0</v>
      </c>
      <c r="K23" s="68">
        <f>'BA Form 2 Event Data'!AL26</f>
        <v>0</v>
      </c>
      <c r="M23" s="68">
        <f>'BA Form 2 Event Data'!AB26</f>
        <v>0</v>
      </c>
      <c r="N23" s="68">
        <f>'BA Form 2 Event Data'!AM26</f>
        <v>0</v>
      </c>
      <c r="P23" s="68">
        <f>'BA Form 2 Event Data'!AC26</f>
        <v>0</v>
      </c>
      <c r="Q23" s="68">
        <f>'BA Form 2 Event Data'!AN26</f>
        <v>0</v>
      </c>
      <c r="S23" s="68">
        <f>'BA Form 2 Event Data'!AD26</f>
        <v>0</v>
      </c>
      <c r="T23" s="68">
        <f>'BA Form 2 Event Data'!AO26</f>
        <v>0</v>
      </c>
      <c r="V23" s="68">
        <f ca="1">IF(CELL("type",'Data Entry'!$E23) = "v",((E23+H23+K23+N23+Q23+T23)-(D23+G23+J23+M23+P23+S23)),"")</f>
        <v>0</v>
      </c>
    </row>
    <row r="24" spans="1:22">
      <c r="A24" s="1">
        <v>21</v>
      </c>
      <c r="B24" s="23" t="str">
        <f ca="1">IF(CELL("type",'Data Entry'!$B24) = "v",'Data Entry'!$B24,"")</f>
        <v/>
      </c>
      <c r="C24" s="2" t="str">
        <f ca="1">IF(CELL("type",'Data Entry'!$C24)="v",'Data Entry'!$C24,"")</f>
        <v/>
      </c>
      <c r="D24" s="57">
        <f>'BA Form 2 Event Data'!Y27</f>
        <v>0</v>
      </c>
      <c r="E24" s="57">
        <f>'BA Form 2 Event Data'!AJ27</f>
        <v>0</v>
      </c>
      <c r="G24" s="57">
        <f>'BA Form 2 Event Data'!Z27</f>
        <v>0</v>
      </c>
      <c r="H24" s="57">
        <f>'BA Form 2 Event Data'!AK27</f>
        <v>0</v>
      </c>
      <c r="J24" s="57">
        <f>'BA Form 2 Event Data'!AA27</f>
        <v>0</v>
      </c>
      <c r="K24" s="57">
        <f>'BA Form 2 Event Data'!AL27</f>
        <v>0</v>
      </c>
      <c r="M24" s="57">
        <f>'BA Form 2 Event Data'!AB27</f>
        <v>0</v>
      </c>
      <c r="N24" s="57">
        <f>'BA Form 2 Event Data'!AM27</f>
        <v>0</v>
      </c>
      <c r="P24" s="57">
        <f>'BA Form 2 Event Data'!AC27</f>
        <v>0</v>
      </c>
      <c r="Q24" s="57">
        <f>'BA Form 2 Event Data'!AN27</f>
        <v>0</v>
      </c>
      <c r="S24" s="57">
        <f>'BA Form 2 Event Data'!AD27</f>
        <v>0</v>
      </c>
      <c r="T24" s="57">
        <f>'BA Form 2 Event Data'!AO27</f>
        <v>0</v>
      </c>
      <c r="V24" s="57">
        <f ca="1">IF(CELL("type",'Data Entry'!$E24) = "v",((E24+H24+K24+N24+Q24+T24)-(D24+G24+J24+M24+P24+S24)),"")</f>
        <v>0</v>
      </c>
    </row>
    <row r="25" spans="1:22">
      <c r="A25" s="1">
        <v>22</v>
      </c>
      <c r="B25" s="23" t="str">
        <f ca="1">IF(CELL("type",'Data Entry'!$B25) = "v",'Data Entry'!$B25,"")</f>
        <v/>
      </c>
      <c r="C25" s="2" t="str">
        <f ca="1">IF(CELL("type",'Data Entry'!$C25)="v",'Data Entry'!$C25,"")</f>
        <v/>
      </c>
      <c r="D25" s="57">
        <f>'BA Form 2 Event Data'!Y28</f>
        <v>0</v>
      </c>
      <c r="E25" s="57">
        <f>'BA Form 2 Event Data'!AJ28</f>
        <v>0</v>
      </c>
      <c r="G25" s="57">
        <f>'BA Form 2 Event Data'!Z28</f>
        <v>0</v>
      </c>
      <c r="H25" s="57">
        <f>'BA Form 2 Event Data'!AK28</f>
        <v>0</v>
      </c>
      <c r="J25" s="57">
        <f>'BA Form 2 Event Data'!AA28</f>
        <v>0</v>
      </c>
      <c r="K25" s="57">
        <f>'BA Form 2 Event Data'!AL28</f>
        <v>0</v>
      </c>
      <c r="M25" s="57">
        <f>'BA Form 2 Event Data'!AB28</f>
        <v>0</v>
      </c>
      <c r="N25" s="57">
        <f>'BA Form 2 Event Data'!AM28</f>
        <v>0</v>
      </c>
      <c r="P25" s="57">
        <f>'BA Form 2 Event Data'!AC28</f>
        <v>0</v>
      </c>
      <c r="Q25" s="57">
        <f>'BA Form 2 Event Data'!AN28</f>
        <v>0</v>
      </c>
      <c r="S25" s="57">
        <f>'BA Form 2 Event Data'!AD28</f>
        <v>0</v>
      </c>
      <c r="T25" s="57">
        <f>'BA Form 2 Event Data'!AO28</f>
        <v>0</v>
      </c>
      <c r="V25" s="57">
        <f ca="1">IF(CELL("type",'Data Entry'!$E25) = "v",((E25+H25+K25+N25+Q25+T25)-(D25+G25+J25+M25+P25+S25)),"")</f>
        <v>0</v>
      </c>
    </row>
    <row r="26" spans="1:22">
      <c r="A26" s="1">
        <v>23</v>
      </c>
      <c r="B26" s="21" t="str">
        <f ca="1">IF(CELL("type",'Data Entry'!$B26) = "v",'Data Entry'!$B26,"")</f>
        <v/>
      </c>
      <c r="C26" s="25" t="str">
        <f ca="1">IF(CELL("type",'Data Entry'!$C26)="v",'Data Entry'!$C26,"")</f>
        <v/>
      </c>
      <c r="D26" s="68">
        <f>'BA Form 2 Event Data'!Y29</f>
        <v>0</v>
      </c>
      <c r="E26" s="68">
        <f>'BA Form 2 Event Data'!AJ29</f>
        <v>0</v>
      </c>
      <c r="G26" s="68">
        <f>'BA Form 2 Event Data'!Z29</f>
        <v>0</v>
      </c>
      <c r="H26" s="68">
        <f>'BA Form 2 Event Data'!AK29</f>
        <v>0</v>
      </c>
      <c r="J26" s="68">
        <f>'BA Form 2 Event Data'!AA29</f>
        <v>0</v>
      </c>
      <c r="K26" s="68">
        <f>'BA Form 2 Event Data'!AL29</f>
        <v>0</v>
      </c>
      <c r="M26" s="68">
        <f>'BA Form 2 Event Data'!AB29</f>
        <v>0</v>
      </c>
      <c r="N26" s="68">
        <f>'BA Form 2 Event Data'!AM29</f>
        <v>0</v>
      </c>
      <c r="P26" s="68">
        <f>'BA Form 2 Event Data'!AC29</f>
        <v>0</v>
      </c>
      <c r="Q26" s="68">
        <f>'BA Form 2 Event Data'!AN29</f>
        <v>0</v>
      </c>
      <c r="S26" s="68">
        <f>'BA Form 2 Event Data'!AD29</f>
        <v>0</v>
      </c>
      <c r="T26" s="68">
        <f>'BA Form 2 Event Data'!AO29</f>
        <v>0</v>
      </c>
      <c r="V26" s="68">
        <f ca="1">IF(CELL("type",'Data Entry'!$E26) = "v",((E26+H26+K26+N26+Q26+T26)-(D26+G26+J26+M26+P26+S26)),"")</f>
        <v>0</v>
      </c>
    </row>
    <row r="27" spans="1:22">
      <c r="A27" s="1">
        <v>24</v>
      </c>
      <c r="B27" s="21" t="str">
        <f ca="1">IF(CELL("type",'Data Entry'!$B27) = "v",'Data Entry'!$B27,"")</f>
        <v/>
      </c>
      <c r="C27" s="25" t="str">
        <f ca="1">IF(CELL("type",'Data Entry'!$C27)="v",'Data Entry'!$C27,"")</f>
        <v/>
      </c>
      <c r="D27" s="68">
        <f>'BA Form 2 Event Data'!Y30</f>
        <v>0</v>
      </c>
      <c r="E27" s="68">
        <f>'BA Form 2 Event Data'!AJ30</f>
        <v>0</v>
      </c>
      <c r="G27" s="68">
        <f>'BA Form 2 Event Data'!Z30</f>
        <v>0</v>
      </c>
      <c r="H27" s="68">
        <f>'BA Form 2 Event Data'!AK30</f>
        <v>0</v>
      </c>
      <c r="J27" s="68">
        <f>'BA Form 2 Event Data'!AA30</f>
        <v>0</v>
      </c>
      <c r="K27" s="68">
        <f>'BA Form 2 Event Data'!AL30</f>
        <v>0</v>
      </c>
      <c r="M27" s="68">
        <f>'BA Form 2 Event Data'!AB30</f>
        <v>0</v>
      </c>
      <c r="N27" s="68">
        <f>'BA Form 2 Event Data'!AM30</f>
        <v>0</v>
      </c>
      <c r="P27" s="68">
        <f>'BA Form 2 Event Data'!AC30</f>
        <v>0</v>
      </c>
      <c r="Q27" s="68">
        <f>'BA Form 2 Event Data'!AN30</f>
        <v>0</v>
      </c>
      <c r="S27" s="68">
        <f>'BA Form 2 Event Data'!AD30</f>
        <v>0</v>
      </c>
      <c r="T27" s="68">
        <f>'BA Form 2 Event Data'!AO30</f>
        <v>0</v>
      </c>
      <c r="V27" s="68">
        <f ca="1">IF(CELL("type",'Data Entry'!$E27) = "v",((E27+H27+K27+N27+Q27+T27)-(D27+G27+J27+M27+P27+S27)),"")</f>
        <v>0</v>
      </c>
    </row>
    <row r="28" spans="1:22">
      <c r="A28" s="1">
        <v>25</v>
      </c>
      <c r="B28" s="23" t="str">
        <f ca="1">IF(CELL("type",'Data Entry'!$B28) = "v",'Data Entry'!$B28,"")</f>
        <v/>
      </c>
      <c r="C28" s="2" t="str">
        <f ca="1">IF(CELL("type",'Data Entry'!$C28)="v",'Data Entry'!$C28,"")</f>
        <v/>
      </c>
      <c r="D28" s="57">
        <f>'BA Form 2 Event Data'!Y31</f>
        <v>0</v>
      </c>
      <c r="E28" s="57">
        <f>'BA Form 2 Event Data'!AJ31</f>
        <v>0</v>
      </c>
      <c r="G28" s="57">
        <f>'BA Form 2 Event Data'!Z31</f>
        <v>0</v>
      </c>
      <c r="H28" s="57">
        <f>'BA Form 2 Event Data'!AK31</f>
        <v>0</v>
      </c>
      <c r="J28" s="57">
        <f>'BA Form 2 Event Data'!AA31</f>
        <v>0</v>
      </c>
      <c r="K28" s="57">
        <f>'BA Form 2 Event Data'!AL31</f>
        <v>0</v>
      </c>
      <c r="M28" s="57">
        <f>'BA Form 2 Event Data'!AB31</f>
        <v>0</v>
      </c>
      <c r="N28" s="57">
        <f>'BA Form 2 Event Data'!AM31</f>
        <v>0</v>
      </c>
      <c r="P28" s="57">
        <f>'BA Form 2 Event Data'!AC31</f>
        <v>0</v>
      </c>
      <c r="Q28" s="57">
        <f>'BA Form 2 Event Data'!AN31</f>
        <v>0</v>
      </c>
      <c r="S28" s="57">
        <f>'BA Form 2 Event Data'!AD31</f>
        <v>0</v>
      </c>
      <c r="T28" s="57">
        <f>'BA Form 2 Event Data'!AO31</f>
        <v>0</v>
      </c>
      <c r="V28" s="57">
        <f ca="1">IF(CELL("type",'Data Entry'!$E28) = "v",((E28+H28+K28+N28-Q28*10*'Data Entry'!$E28+T28)-(D28+G28+J28+M28+S28)),"")</f>
        <v>0</v>
      </c>
    </row>
    <row r="29" spans="1:22">
      <c r="A29" s="1">
        <v>26</v>
      </c>
      <c r="B29" s="23" t="str">
        <f ca="1">IF(CELL("type",'Data Entry'!$B29) = "v",'Data Entry'!$B29,"")</f>
        <v/>
      </c>
      <c r="C29" s="2" t="str">
        <f ca="1">IF(CELL("type",'Data Entry'!$C29)="v",'Data Entry'!$C29,"")</f>
        <v/>
      </c>
      <c r="D29" s="57">
        <f>'BA Form 2 Event Data'!Y32</f>
        <v>0</v>
      </c>
      <c r="E29" s="57">
        <f>'BA Form 2 Event Data'!AJ32</f>
        <v>0</v>
      </c>
      <c r="G29" s="57">
        <f>'BA Form 2 Event Data'!Z32</f>
        <v>0</v>
      </c>
      <c r="H29" s="57">
        <f>'BA Form 2 Event Data'!AK32</f>
        <v>0</v>
      </c>
      <c r="J29" s="57">
        <f>'BA Form 2 Event Data'!AA32</f>
        <v>0</v>
      </c>
      <c r="K29" s="57">
        <f>'BA Form 2 Event Data'!AL32</f>
        <v>0</v>
      </c>
      <c r="M29" s="57">
        <f>'BA Form 2 Event Data'!AB32</f>
        <v>0</v>
      </c>
      <c r="N29" s="57">
        <f>'BA Form 2 Event Data'!AM32</f>
        <v>0</v>
      </c>
      <c r="P29" s="57">
        <f>'BA Form 2 Event Data'!AC32</f>
        <v>0</v>
      </c>
      <c r="Q29" s="57">
        <f>'BA Form 2 Event Data'!AN32</f>
        <v>0</v>
      </c>
      <c r="S29" s="57">
        <f>'BA Form 2 Event Data'!AD32</f>
        <v>0</v>
      </c>
      <c r="T29" s="57">
        <f>'BA Form 2 Event Data'!AO32</f>
        <v>0</v>
      </c>
      <c r="V29" s="57">
        <f ca="1">IF(CELL("type",'Data Entry'!$E29) = "v",((E29+H29+K29+N29-Q29*10*'Data Entry'!$E29+T29)-(D29+G29+J29+M29+S29)),"")</f>
        <v>0</v>
      </c>
    </row>
    <row r="30" spans="1:22">
      <c r="A30" s="1">
        <v>27</v>
      </c>
      <c r="B30" s="21" t="str">
        <f ca="1">IF(CELL("type",'Data Entry'!$B30) = "v",'Data Entry'!$B30,"")</f>
        <v/>
      </c>
      <c r="C30" s="25" t="str">
        <f ca="1">IF(CELL("type",'Data Entry'!$C30)="v",'Data Entry'!$C30,"")</f>
        <v/>
      </c>
      <c r="D30" s="68">
        <f>'BA Form 2 Event Data'!Y33</f>
        <v>0</v>
      </c>
      <c r="E30" s="68">
        <f>'BA Form 2 Event Data'!AJ33</f>
        <v>0</v>
      </c>
      <c r="G30" s="68">
        <f>'BA Form 2 Event Data'!Z33</f>
        <v>0</v>
      </c>
      <c r="H30" s="68">
        <f>'BA Form 2 Event Data'!AK33</f>
        <v>0</v>
      </c>
      <c r="J30" s="68">
        <f>'BA Form 2 Event Data'!AA33</f>
        <v>0</v>
      </c>
      <c r="K30" s="68">
        <f>'BA Form 2 Event Data'!AL33</f>
        <v>0</v>
      </c>
      <c r="M30" s="68">
        <f>'BA Form 2 Event Data'!AB33</f>
        <v>0</v>
      </c>
      <c r="N30" s="68">
        <f>'BA Form 2 Event Data'!AM33</f>
        <v>0</v>
      </c>
      <c r="P30" s="68">
        <f>'BA Form 2 Event Data'!AC33</f>
        <v>0</v>
      </c>
      <c r="Q30" s="68">
        <f>'BA Form 2 Event Data'!AN33</f>
        <v>0</v>
      </c>
      <c r="S30" s="68">
        <f>'BA Form 2 Event Data'!AD33</f>
        <v>0</v>
      </c>
      <c r="T30" s="68">
        <f>'BA Form 2 Event Data'!AO33</f>
        <v>0</v>
      </c>
      <c r="V30" s="68">
        <f ca="1">IF(CELL("type",'Data Entry'!$E30) = "v",((E30+H30+K30+N30-Q30*10*'Data Entry'!$E30+T30)-(D30+G30+J30+M30+S30)),"")</f>
        <v>0</v>
      </c>
    </row>
    <row r="31" spans="1:22">
      <c r="A31" s="1">
        <v>28</v>
      </c>
      <c r="B31" s="21" t="str">
        <f ca="1">IF(CELL("type",'Data Entry'!$B31) = "v",'Data Entry'!$B31,"")</f>
        <v/>
      </c>
      <c r="C31" s="25" t="str">
        <f ca="1">IF(CELL("type",'Data Entry'!$C31)="v",'Data Entry'!$C31,"")</f>
        <v/>
      </c>
      <c r="D31" s="68">
        <f>'BA Form 2 Event Data'!Y34</f>
        <v>0</v>
      </c>
      <c r="E31" s="68">
        <f>'BA Form 2 Event Data'!AJ34</f>
        <v>0</v>
      </c>
      <c r="G31" s="68">
        <f>'BA Form 2 Event Data'!Z34</f>
        <v>0</v>
      </c>
      <c r="H31" s="68">
        <f>'BA Form 2 Event Data'!AK34</f>
        <v>0</v>
      </c>
      <c r="J31" s="68">
        <f>'BA Form 2 Event Data'!AA34</f>
        <v>0</v>
      </c>
      <c r="K31" s="68">
        <f>'BA Form 2 Event Data'!AL34</f>
        <v>0</v>
      </c>
      <c r="M31" s="68">
        <f>'BA Form 2 Event Data'!AB34</f>
        <v>0</v>
      </c>
      <c r="N31" s="68">
        <f>'BA Form 2 Event Data'!AM34</f>
        <v>0</v>
      </c>
      <c r="P31" s="68">
        <f>'BA Form 2 Event Data'!AC34</f>
        <v>0</v>
      </c>
      <c r="Q31" s="68">
        <f>'BA Form 2 Event Data'!AN34</f>
        <v>0</v>
      </c>
      <c r="S31" s="68">
        <f>'BA Form 2 Event Data'!AD34</f>
        <v>0</v>
      </c>
      <c r="T31" s="68">
        <f>'BA Form 2 Event Data'!AO34</f>
        <v>0</v>
      </c>
      <c r="V31" s="68">
        <f ca="1">IF(CELL("type",'Data Entry'!$E31) = "v",((E31+H31+K31+N31-Q31*10*'Data Entry'!$E31+T31)-(D31+G31+J31+M31+S31)),"")</f>
        <v>0</v>
      </c>
    </row>
    <row r="32" spans="1:22">
      <c r="A32" s="1">
        <v>29</v>
      </c>
      <c r="B32" s="23" t="str">
        <f ca="1">IF(CELL("type",'Data Entry'!$B32) = "v",'Data Entry'!$B32,"")</f>
        <v/>
      </c>
      <c r="C32" s="2" t="str">
        <f ca="1">IF(CELL("type",'Data Entry'!$C32)="v",'Data Entry'!$C32,"")</f>
        <v/>
      </c>
      <c r="D32" s="57">
        <f>'BA Form 2 Event Data'!Y35</f>
        <v>0</v>
      </c>
      <c r="E32" s="57">
        <f>'BA Form 2 Event Data'!AJ35</f>
        <v>0</v>
      </c>
      <c r="G32" s="57">
        <f>'BA Form 2 Event Data'!Z35</f>
        <v>0</v>
      </c>
      <c r="H32" s="57">
        <f>'BA Form 2 Event Data'!AK35</f>
        <v>0</v>
      </c>
      <c r="J32" s="57">
        <f>'BA Form 2 Event Data'!AA35</f>
        <v>0</v>
      </c>
      <c r="K32" s="57">
        <f>'BA Form 2 Event Data'!AL35</f>
        <v>0</v>
      </c>
      <c r="M32" s="57">
        <f>'BA Form 2 Event Data'!AB35</f>
        <v>0</v>
      </c>
      <c r="N32" s="57">
        <f>'BA Form 2 Event Data'!AM35</f>
        <v>0</v>
      </c>
      <c r="P32" s="57">
        <f>'BA Form 2 Event Data'!AC35</f>
        <v>0</v>
      </c>
      <c r="Q32" s="57">
        <f>'BA Form 2 Event Data'!AN35</f>
        <v>0</v>
      </c>
      <c r="S32" s="57">
        <f>'BA Form 2 Event Data'!AD35</f>
        <v>0</v>
      </c>
      <c r="T32" s="57">
        <f>'BA Form 2 Event Data'!AO35</f>
        <v>0</v>
      </c>
      <c r="V32" s="57">
        <f ca="1">IF(CELL("type",'Data Entry'!$E32) = "v",((E32+H32+K32+N32-Q32*10*'Data Entry'!$E32+T32)-(D32+G32+J32+M32+S32)),"")</f>
        <v>0</v>
      </c>
    </row>
    <row r="33" spans="1:22">
      <c r="A33" s="1">
        <v>30</v>
      </c>
      <c r="B33" s="23" t="str">
        <f ca="1">IF(CELL("type",'Data Entry'!$B33) = "v",'Data Entry'!$B33,"")</f>
        <v/>
      </c>
      <c r="C33" s="2" t="str">
        <f ca="1">IF(CELL("type",'Data Entry'!$C33)="v",'Data Entry'!$C33,"")</f>
        <v/>
      </c>
      <c r="D33" s="57">
        <f>'BA Form 2 Event Data'!Y36</f>
        <v>0</v>
      </c>
      <c r="E33" s="57">
        <f>'BA Form 2 Event Data'!AJ36</f>
        <v>0</v>
      </c>
      <c r="G33" s="57">
        <f>'BA Form 2 Event Data'!Z36</f>
        <v>0</v>
      </c>
      <c r="H33" s="57">
        <f>'BA Form 2 Event Data'!AK36</f>
        <v>0</v>
      </c>
      <c r="J33" s="57">
        <f>'BA Form 2 Event Data'!AA36</f>
        <v>0</v>
      </c>
      <c r="K33" s="57">
        <f>'BA Form 2 Event Data'!AL36</f>
        <v>0</v>
      </c>
      <c r="M33" s="57">
        <f>'BA Form 2 Event Data'!AB36</f>
        <v>0</v>
      </c>
      <c r="N33" s="57">
        <f>'BA Form 2 Event Data'!AM36</f>
        <v>0</v>
      </c>
      <c r="P33" s="57">
        <f>'BA Form 2 Event Data'!AC36</f>
        <v>0</v>
      </c>
      <c r="Q33" s="57">
        <f>'BA Form 2 Event Data'!AN36</f>
        <v>0</v>
      </c>
      <c r="S33" s="57">
        <f>'BA Form 2 Event Data'!AD36</f>
        <v>0</v>
      </c>
      <c r="T33" s="57">
        <f>'BA Form 2 Event Data'!AO36</f>
        <v>0</v>
      </c>
      <c r="V33" s="57">
        <f ca="1">IF(CELL("type",'Data Entry'!$E33) = "v",((E33+H33+K33+N33-Q33*10*'Data Entry'!$E33+T33)-(D33+G33+J33+M33+S33)),"")</f>
        <v>0</v>
      </c>
    </row>
    <row r="34" spans="1:22" ht="15.75">
      <c r="A34" s="1">
        <v>31</v>
      </c>
      <c r="B34" s="21" t="str">
        <f ca="1">IF(CELL("type",'Data Entry'!$B34) = "v",'Data Entry'!$B34,"")</f>
        <v/>
      </c>
      <c r="C34" s="25" t="str">
        <f ca="1">IF(CELL("type",'Data Entry'!$C34)="v",'Data Entry'!$C34,"")</f>
        <v/>
      </c>
      <c r="D34" s="68">
        <f>'BA Form 2 Event Data'!Y37</f>
        <v>0</v>
      </c>
      <c r="E34" s="68">
        <f>'BA Form 2 Event Data'!AJ37</f>
        <v>0</v>
      </c>
      <c r="G34" s="68">
        <f>'BA Form 2 Event Data'!Z37</f>
        <v>0</v>
      </c>
      <c r="H34" s="68">
        <f>'BA Form 2 Event Data'!AK37</f>
        <v>0</v>
      </c>
      <c r="J34" s="68">
        <f>'BA Form 2 Event Data'!AA37</f>
        <v>0</v>
      </c>
      <c r="K34" s="68">
        <f>'BA Form 2 Event Data'!AL37</f>
        <v>0</v>
      </c>
      <c r="M34" s="68">
        <f>'BA Form 2 Event Data'!AB37</f>
        <v>0</v>
      </c>
      <c r="N34" s="68">
        <f>'BA Form 2 Event Data'!AM37</f>
        <v>0</v>
      </c>
      <c r="P34" s="68">
        <f>'BA Form 2 Event Data'!AC37</f>
        <v>0</v>
      </c>
      <c r="Q34" s="68">
        <f>'BA Form 2 Event Data'!AN37</f>
        <v>0</v>
      </c>
      <c r="S34" s="68">
        <f>'BA Form 2 Event Data'!AD37</f>
        <v>0</v>
      </c>
      <c r="T34" s="68">
        <f>'BA Form 2 Event Data'!AO37</f>
        <v>0</v>
      </c>
      <c r="U34" s="45"/>
      <c r="V34" s="68">
        <f ca="1">IF(CELL("type",'Data Entry'!$E34) = "v",((E34+H34+K34+N34-Q34*10*'Data Entry'!$E34+T34)-(D34+G34+J34+M34+S34)),"")</f>
        <v>0</v>
      </c>
    </row>
    <row r="35" spans="1:22" ht="15.75">
      <c r="A35" s="1">
        <v>32</v>
      </c>
      <c r="B35" s="21" t="str">
        <f ca="1">IF(CELL("type",'Data Entry'!$B35) = "v",'Data Entry'!$B35,"")</f>
        <v/>
      </c>
      <c r="C35" s="25" t="str">
        <f ca="1">IF(CELL("type",'Data Entry'!$C35)="v",'Data Entry'!$C35,"")</f>
        <v/>
      </c>
      <c r="D35" s="68">
        <f>'BA Form 2 Event Data'!Y38</f>
        <v>0</v>
      </c>
      <c r="E35" s="68">
        <f>'BA Form 2 Event Data'!AJ38</f>
        <v>0</v>
      </c>
      <c r="G35" s="68">
        <f>'BA Form 2 Event Data'!Z38</f>
        <v>0</v>
      </c>
      <c r="H35" s="68">
        <f>'BA Form 2 Event Data'!AK38</f>
        <v>0</v>
      </c>
      <c r="J35" s="68">
        <f>'BA Form 2 Event Data'!AA38</f>
        <v>0</v>
      </c>
      <c r="K35" s="68">
        <f>'BA Form 2 Event Data'!AL38</f>
        <v>0</v>
      </c>
      <c r="M35" s="68">
        <f>'BA Form 2 Event Data'!AB38</f>
        <v>0</v>
      </c>
      <c r="N35" s="68">
        <f>'BA Form 2 Event Data'!AM38</f>
        <v>0</v>
      </c>
      <c r="P35" s="68">
        <f>'BA Form 2 Event Data'!AC38</f>
        <v>0</v>
      </c>
      <c r="Q35" s="68">
        <f>'BA Form 2 Event Data'!AN38</f>
        <v>0</v>
      </c>
      <c r="S35" s="68">
        <f>'BA Form 2 Event Data'!AD38</f>
        <v>0</v>
      </c>
      <c r="T35" s="68">
        <f>'BA Form 2 Event Data'!AO38</f>
        <v>0</v>
      </c>
      <c r="U35" s="45"/>
      <c r="V35" s="68">
        <f ca="1">IF(CELL("type",'Data Entry'!$E35) = "v",((E35+H35+K35+N35-Q35*10*'Data Entry'!$E35+T35)-(D35+G35+J35+M35+S35)),"")</f>
        <v>0</v>
      </c>
    </row>
    <row r="36" spans="1:22">
      <c r="A36" s="1">
        <v>33</v>
      </c>
      <c r="B36" s="23" t="str">
        <f ca="1">IF(CELL("type",'Data Entry'!$B36) = "v",'Data Entry'!$B36,"")</f>
        <v/>
      </c>
      <c r="C36" s="2" t="str">
        <f ca="1">IF(CELL("type",'Data Entry'!$C36)="v",'Data Entry'!$C36,"")</f>
        <v/>
      </c>
      <c r="D36" s="57">
        <f>'BA Form 2 Event Data'!Y39</f>
        <v>0</v>
      </c>
      <c r="E36" s="57">
        <f>'BA Form 2 Event Data'!AJ39</f>
        <v>0</v>
      </c>
      <c r="G36" s="57">
        <f>'BA Form 2 Event Data'!Z39</f>
        <v>0</v>
      </c>
      <c r="H36" s="57">
        <f>'BA Form 2 Event Data'!AK39</f>
        <v>0</v>
      </c>
      <c r="J36" s="57">
        <f>'BA Form 2 Event Data'!AA39</f>
        <v>0</v>
      </c>
      <c r="K36" s="57">
        <f>'BA Form 2 Event Data'!AL39</f>
        <v>0</v>
      </c>
      <c r="M36" s="57">
        <f>'BA Form 2 Event Data'!AB39</f>
        <v>0</v>
      </c>
      <c r="N36" s="57">
        <f>'BA Form 2 Event Data'!AM39</f>
        <v>0</v>
      </c>
      <c r="P36" s="57">
        <f>'BA Form 2 Event Data'!AC39</f>
        <v>0</v>
      </c>
      <c r="Q36" s="57">
        <f>'BA Form 2 Event Data'!AN39</f>
        <v>0</v>
      </c>
      <c r="S36" s="57">
        <f>'BA Form 2 Event Data'!AD39</f>
        <v>0</v>
      </c>
      <c r="T36" s="57">
        <f>'BA Form 2 Event Data'!AO39</f>
        <v>0</v>
      </c>
      <c r="V36" s="57">
        <f ca="1">IF(CELL("type",'Data Entry'!$E36) = "v",((E36+H36+K36+N36-Q36*10*'Data Entry'!$E36+T36)-(D36+G36+J36+M36+S36)),"")</f>
        <v>0</v>
      </c>
    </row>
    <row r="37" spans="1:22">
      <c r="A37" s="1">
        <v>34</v>
      </c>
      <c r="B37" s="23" t="str">
        <f ca="1">IF(CELL("type",'Data Entry'!$B37) = "v",'Data Entry'!$B37,"")</f>
        <v/>
      </c>
      <c r="C37" s="2" t="str">
        <f ca="1">IF(CELL("type",'Data Entry'!$C37)="v",'Data Entry'!$C37,"")</f>
        <v/>
      </c>
      <c r="D37" s="57">
        <f>'BA Form 2 Event Data'!Y40</f>
        <v>0</v>
      </c>
      <c r="E37" s="57">
        <f>'BA Form 2 Event Data'!AJ40</f>
        <v>0</v>
      </c>
      <c r="G37" s="57">
        <f>'BA Form 2 Event Data'!Z40</f>
        <v>0</v>
      </c>
      <c r="H37" s="57">
        <f>'BA Form 2 Event Data'!AK40</f>
        <v>0</v>
      </c>
      <c r="J37" s="57">
        <f>'BA Form 2 Event Data'!AA40</f>
        <v>0</v>
      </c>
      <c r="K37" s="57">
        <f>'BA Form 2 Event Data'!AL40</f>
        <v>0</v>
      </c>
      <c r="M37" s="57">
        <f>'BA Form 2 Event Data'!AB40</f>
        <v>0</v>
      </c>
      <c r="N37" s="57">
        <f>'BA Form 2 Event Data'!AM40</f>
        <v>0</v>
      </c>
      <c r="P37" s="57">
        <f>'BA Form 2 Event Data'!AC40</f>
        <v>0</v>
      </c>
      <c r="Q37" s="57">
        <f>'BA Form 2 Event Data'!AN40</f>
        <v>0</v>
      </c>
      <c r="S37" s="57">
        <f>'BA Form 2 Event Data'!AD40</f>
        <v>0</v>
      </c>
      <c r="T37" s="57">
        <f>'BA Form 2 Event Data'!AO40</f>
        <v>0</v>
      </c>
      <c r="V37" s="57">
        <f ca="1">IF(CELL("type",'Data Entry'!$E37) = "v",((E37+H37+K37+N37-Q37*10*'Data Entry'!$E37+T37)-(D37+G37+J37+M37+S37)),"")</f>
        <v>0</v>
      </c>
    </row>
    <row r="38" spans="1:22" ht="15.75">
      <c r="A38" s="1">
        <v>35</v>
      </c>
      <c r="B38" s="21"/>
      <c r="C38" s="25"/>
      <c r="D38" s="68">
        <f>'BA Form 2 Event Data'!Y41</f>
        <v>0</v>
      </c>
      <c r="E38" s="68">
        <f>'BA Form 2 Event Data'!AJ41</f>
        <v>0</v>
      </c>
      <c r="G38" s="68">
        <f>'BA Form 2 Event Data'!Z41</f>
        <v>0</v>
      </c>
      <c r="H38" s="68">
        <f>'BA Form 2 Event Data'!AK41</f>
        <v>0</v>
      </c>
      <c r="J38" s="68">
        <f>'BA Form 2 Event Data'!AA41</f>
        <v>0</v>
      </c>
      <c r="K38" s="68">
        <f>'BA Form 2 Event Data'!AL41</f>
        <v>0</v>
      </c>
      <c r="M38" s="68">
        <f>'BA Form 2 Event Data'!AB41</f>
        <v>0</v>
      </c>
      <c r="N38" s="68">
        <f>'BA Form 2 Event Data'!AM41</f>
        <v>0</v>
      </c>
      <c r="P38" s="68">
        <f>'BA Form 2 Event Data'!AC41</f>
        <v>0</v>
      </c>
      <c r="Q38" s="68">
        <f>'BA Form 2 Event Data'!AN41</f>
        <v>0</v>
      </c>
      <c r="S38" s="68">
        <f>'BA Form 2 Event Data'!AD41</f>
        <v>0</v>
      </c>
      <c r="T38" s="68">
        <f>'BA Form 2 Event Data'!AO41</f>
        <v>0</v>
      </c>
      <c r="U38" s="45"/>
      <c r="V38" s="68">
        <f ca="1">IF(CELL("type",'Data Entry'!$E38) = "v",((E38+H38+K38+N38-Q38*10*'Data Entry'!$E38+T38)-(D38+G38+J38+M38+S38)),"")</f>
        <v>0</v>
      </c>
    </row>
    <row r="39" spans="1:22" ht="15.75">
      <c r="A39" s="1">
        <v>36</v>
      </c>
      <c r="B39" s="21"/>
      <c r="C39" s="25"/>
      <c r="D39" s="68">
        <f>'BA Form 2 Event Data'!Y42</f>
        <v>0</v>
      </c>
      <c r="E39" s="68">
        <f>'BA Form 2 Event Data'!AJ42</f>
        <v>0</v>
      </c>
      <c r="G39" s="68">
        <f>'BA Form 2 Event Data'!Z42</f>
        <v>0</v>
      </c>
      <c r="H39" s="68">
        <f>'BA Form 2 Event Data'!AK42</f>
        <v>0</v>
      </c>
      <c r="J39" s="68">
        <f>'BA Form 2 Event Data'!AA42</f>
        <v>0</v>
      </c>
      <c r="K39" s="68">
        <f>'BA Form 2 Event Data'!AL42</f>
        <v>0</v>
      </c>
      <c r="M39" s="68">
        <f>'BA Form 2 Event Data'!AB42</f>
        <v>0</v>
      </c>
      <c r="N39" s="68">
        <f>'BA Form 2 Event Data'!AM42</f>
        <v>0</v>
      </c>
      <c r="P39" s="68">
        <f>'BA Form 2 Event Data'!AC42</f>
        <v>0</v>
      </c>
      <c r="Q39" s="68">
        <f>'BA Form 2 Event Data'!AN42</f>
        <v>0</v>
      </c>
      <c r="S39" s="68">
        <f>'BA Form 2 Event Data'!AD42</f>
        <v>0</v>
      </c>
      <c r="T39" s="68">
        <f>'BA Form 2 Event Data'!AO42</f>
        <v>0</v>
      </c>
      <c r="U39" s="45"/>
      <c r="V39" s="68">
        <f ca="1">IF(CELL("type",'Data Entry'!$E39) = "v",((E39+H39+K39+N39-Q39*10*'Data Entry'!$E39+T39)-(D39+G39+J39+M39+S39)),"")</f>
        <v>0</v>
      </c>
    </row>
    <row r="40" spans="1:22">
      <c r="A40" s="1">
        <v>37</v>
      </c>
      <c r="B40" s="23" t="str">
        <f ca="1">IF(CELL("type",'Data Entry'!$B40) = "v",'Data Entry'!$B40,"")</f>
        <v/>
      </c>
      <c r="C40" s="2" t="str">
        <f ca="1">IF(CELL("type",'Data Entry'!$C40)="v",'Data Entry'!$C40,"")</f>
        <v/>
      </c>
      <c r="D40" s="57">
        <f>'BA Form 2 Event Data'!Y43</f>
        <v>0</v>
      </c>
      <c r="E40" s="57">
        <f>'BA Form 2 Event Data'!AJ43</f>
        <v>0</v>
      </c>
      <c r="G40" s="57">
        <f>'BA Form 2 Event Data'!Z43</f>
        <v>0</v>
      </c>
      <c r="H40" s="57">
        <f>'BA Form 2 Event Data'!AK43</f>
        <v>0</v>
      </c>
      <c r="J40" s="57">
        <f>'BA Form 2 Event Data'!AA43</f>
        <v>0</v>
      </c>
      <c r="K40" s="57">
        <f>'BA Form 2 Event Data'!AL43</f>
        <v>0</v>
      </c>
      <c r="M40" s="57">
        <f>'BA Form 2 Event Data'!AB43</f>
        <v>0</v>
      </c>
      <c r="N40" s="57">
        <f>'BA Form 2 Event Data'!AM43</f>
        <v>0</v>
      </c>
      <c r="P40" s="57">
        <f>'BA Form 2 Event Data'!AC43</f>
        <v>0</v>
      </c>
      <c r="Q40" s="57">
        <f>'BA Form 2 Event Data'!AN43</f>
        <v>0</v>
      </c>
      <c r="S40" s="57">
        <f>'BA Form 2 Event Data'!AD43</f>
        <v>0</v>
      </c>
      <c r="T40" s="57">
        <f>'BA Form 2 Event Data'!AO43</f>
        <v>0</v>
      </c>
      <c r="V40" s="57">
        <f ca="1">IF(CELL("type",'Data Entry'!$E40) = "v",((E40+H40+K40+N40-Q40*10*'Data Entry'!$E40+T40)-(D40+G40+J40+M40+S40)),"")</f>
        <v>0</v>
      </c>
    </row>
    <row r="41" spans="1:22">
      <c r="A41" s="1">
        <v>38</v>
      </c>
      <c r="B41" s="23" t="str">
        <f ca="1">IF(CELL("type",'Data Entry'!$B41) = "v",'Data Entry'!$B41,"")</f>
        <v/>
      </c>
      <c r="C41" s="2" t="str">
        <f ca="1">IF(CELL("type",'Data Entry'!$C41)="v",'Data Entry'!$C41,"")</f>
        <v/>
      </c>
      <c r="D41" s="57">
        <f>'BA Form 2 Event Data'!Y44</f>
        <v>0</v>
      </c>
      <c r="E41" s="57">
        <f>'BA Form 2 Event Data'!AJ44</f>
        <v>0</v>
      </c>
      <c r="G41" s="57">
        <f>'BA Form 2 Event Data'!Z44</f>
        <v>0</v>
      </c>
      <c r="H41" s="57">
        <f>'BA Form 2 Event Data'!AK44</f>
        <v>0</v>
      </c>
      <c r="J41" s="57">
        <f>'BA Form 2 Event Data'!AA44</f>
        <v>0</v>
      </c>
      <c r="K41" s="57">
        <f>'BA Form 2 Event Data'!AL44</f>
        <v>0</v>
      </c>
      <c r="M41" s="57">
        <f>'BA Form 2 Event Data'!AB44</f>
        <v>0</v>
      </c>
      <c r="N41" s="57">
        <f>'BA Form 2 Event Data'!AM44</f>
        <v>0</v>
      </c>
      <c r="P41" s="57">
        <f>'BA Form 2 Event Data'!AC44</f>
        <v>0</v>
      </c>
      <c r="Q41" s="57">
        <f>'BA Form 2 Event Data'!AN44</f>
        <v>0</v>
      </c>
      <c r="S41" s="57">
        <f>'BA Form 2 Event Data'!AD44</f>
        <v>0</v>
      </c>
      <c r="T41" s="57">
        <f>'BA Form 2 Event Data'!AO44</f>
        <v>0</v>
      </c>
      <c r="V41" s="57">
        <f ca="1">IF(CELL("type",'Data Entry'!$E41) = "v",((E41+H41+K41+N41-Q41*10*'Data Entry'!$E41+T41)-(D41+G41+J41+M41+S41)),"")</f>
        <v>0</v>
      </c>
    </row>
    <row r="42" spans="1:22" ht="15.75">
      <c r="A42" s="1">
        <v>39</v>
      </c>
      <c r="B42" s="21"/>
      <c r="C42" s="25"/>
      <c r="D42" s="68">
        <f>'BA Form 2 Event Data'!Y45</f>
        <v>0</v>
      </c>
      <c r="E42" s="68">
        <f>'BA Form 2 Event Data'!AJ45</f>
        <v>0</v>
      </c>
      <c r="G42" s="68">
        <f>'BA Form 2 Event Data'!Z45</f>
        <v>0</v>
      </c>
      <c r="H42" s="68">
        <f>'BA Form 2 Event Data'!AK45</f>
        <v>0</v>
      </c>
      <c r="J42" s="68">
        <f>'BA Form 2 Event Data'!AA45</f>
        <v>0</v>
      </c>
      <c r="K42" s="68">
        <f>'BA Form 2 Event Data'!AL45</f>
        <v>0</v>
      </c>
      <c r="M42" s="68">
        <f>'BA Form 2 Event Data'!AB45</f>
        <v>0</v>
      </c>
      <c r="N42" s="68">
        <f>'BA Form 2 Event Data'!AM45</f>
        <v>0</v>
      </c>
      <c r="P42" s="68">
        <f>'BA Form 2 Event Data'!AC45</f>
        <v>0</v>
      </c>
      <c r="Q42" s="68">
        <f>'BA Form 2 Event Data'!AN45</f>
        <v>0</v>
      </c>
      <c r="S42" s="68">
        <f>'BA Form 2 Event Data'!AD45</f>
        <v>0</v>
      </c>
      <c r="T42" s="68">
        <f>'BA Form 2 Event Data'!AO45</f>
        <v>0</v>
      </c>
      <c r="U42" s="45"/>
      <c r="V42" s="68">
        <f ca="1">IF(CELL("type",'Data Entry'!$E42) = "v",((E42+H42+K42+N42-Q42*10*'Data Entry'!$E42+T42)-(D42+G42+J42+M42+S42)),"")</f>
        <v>0</v>
      </c>
    </row>
    <row r="43" spans="1:22" ht="15.75">
      <c r="A43" s="1">
        <v>40</v>
      </c>
      <c r="B43" s="21"/>
      <c r="C43" s="25"/>
      <c r="D43" s="68">
        <f>'BA Form 2 Event Data'!Y46</f>
        <v>0</v>
      </c>
      <c r="E43" s="68">
        <f>'BA Form 2 Event Data'!AJ46</f>
        <v>0</v>
      </c>
      <c r="G43" s="68">
        <f>'BA Form 2 Event Data'!Z46</f>
        <v>0</v>
      </c>
      <c r="H43" s="68">
        <f>'BA Form 2 Event Data'!AK46</f>
        <v>0</v>
      </c>
      <c r="J43" s="68">
        <f>'BA Form 2 Event Data'!AA46</f>
        <v>0</v>
      </c>
      <c r="K43" s="68">
        <f>'BA Form 2 Event Data'!AL46</f>
        <v>0</v>
      </c>
      <c r="M43" s="68">
        <f>'BA Form 2 Event Data'!AB46</f>
        <v>0</v>
      </c>
      <c r="N43" s="68">
        <f>'BA Form 2 Event Data'!AM46</f>
        <v>0</v>
      </c>
      <c r="P43" s="68">
        <f>'BA Form 2 Event Data'!AC46</f>
        <v>0</v>
      </c>
      <c r="Q43" s="68">
        <f>'BA Form 2 Event Data'!AN46</f>
        <v>0</v>
      </c>
      <c r="S43" s="68">
        <f>'BA Form 2 Event Data'!AD46</f>
        <v>0</v>
      </c>
      <c r="T43" s="68">
        <f>'BA Form 2 Event Data'!AO46</f>
        <v>0</v>
      </c>
      <c r="U43" s="45"/>
      <c r="V43" s="68">
        <f ca="1">IF(CELL("type",'Data Entry'!$E43) = "v",((E43+H43+K43+N43-Q43*10*'Data Entry'!$E43+T43)-(D43+G43+J43+M43+S43)),"")</f>
        <v>0</v>
      </c>
    </row>
    <row r="44" spans="1:22" ht="15.75">
      <c r="A44" s="1">
        <v>41</v>
      </c>
      <c r="B44" s="23" t="str">
        <f ca="1">IF(CELL("type",'Data Entry'!$B36) = "v",'Data Entry'!$B36,"")</f>
        <v/>
      </c>
      <c r="C44" s="2" t="str">
        <f ca="1">IF(CELL("type",'Data Entry'!$C36)="v",'Data Entry'!$C36,"")</f>
        <v/>
      </c>
      <c r="D44" s="57">
        <f>'BA Form 2 Event Data'!Y47</f>
        <v>0</v>
      </c>
      <c r="E44" s="57">
        <f>'BA Form 2 Event Data'!AJ47</f>
        <v>0</v>
      </c>
      <c r="G44" s="57">
        <f>'BA Form 2 Event Data'!Z47</f>
        <v>0</v>
      </c>
      <c r="H44" s="57">
        <f>'BA Form 2 Event Data'!AK47</f>
        <v>0</v>
      </c>
      <c r="J44" s="57">
        <f>'BA Form 2 Event Data'!AA47</f>
        <v>0</v>
      </c>
      <c r="K44" s="57">
        <f>'BA Form 2 Event Data'!AL47</f>
        <v>0</v>
      </c>
      <c r="M44" s="57">
        <f>'BA Form 2 Event Data'!AB47</f>
        <v>0</v>
      </c>
      <c r="N44" s="57">
        <f>'BA Form 2 Event Data'!AM47</f>
        <v>0</v>
      </c>
      <c r="P44" s="57">
        <f>'BA Form 2 Event Data'!AC47</f>
        <v>0</v>
      </c>
      <c r="Q44" s="57">
        <f>'BA Form 2 Event Data'!AN47</f>
        <v>0</v>
      </c>
      <c r="S44" s="57">
        <f>'BA Form 2 Event Data'!AD47</f>
        <v>0</v>
      </c>
      <c r="T44" s="57">
        <f>'BA Form 2 Event Data'!AO47</f>
        <v>0</v>
      </c>
      <c r="U44" s="45"/>
      <c r="V44" s="57">
        <f ca="1">IF(CELL("type",'Data Entry'!$E44) = "v",((E44+H44+K44+N44-Q44*10*'Data Entry'!$E44+T44)-(D44+G44+J44+M44+S44)),"")</f>
        <v>0</v>
      </c>
    </row>
    <row r="45" spans="1:22" ht="15.75">
      <c r="A45" s="1">
        <v>42</v>
      </c>
      <c r="B45" s="23" t="str">
        <f ca="1">IF(CELL("type",'Data Entry'!$B37) = "v",'Data Entry'!$B37,"")</f>
        <v/>
      </c>
      <c r="C45" s="2" t="str">
        <f ca="1">IF(CELL("type",'Data Entry'!$C37)="v",'Data Entry'!$C37,"")</f>
        <v/>
      </c>
      <c r="D45" s="57">
        <f>'BA Form 2 Event Data'!Y48</f>
        <v>0</v>
      </c>
      <c r="E45" s="57">
        <f>'BA Form 2 Event Data'!AJ48</f>
        <v>0</v>
      </c>
      <c r="G45" s="57">
        <f>'BA Form 2 Event Data'!Z48</f>
        <v>0</v>
      </c>
      <c r="H45" s="57">
        <f>'BA Form 2 Event Data'!AK48</f>
        <v>0</v>
      </c>
      <c r="J45" s="57">
        <f>'BA Form 2 Event Data'!AA48</f>
        <v>0</v>
      </c>
      <c r="K45" s="57">
        <f>'BA Form 2 Event Data'!AL48</f>
        <v>0</v>
      </c>
      <c r="M45" s="57">
        <f>'BA Form 2 Event Data'!AB48</f>
        <v>0</v>
      </c>
      <c r="N45" s="57">
        <f>'BA Form 2 Event Data'!AM48</f>
        <v>0</v>
      </c>
      <c r="P45" s="57">
        <f>'BA Form 2 Event Data'!AC48</f>
        <v>0</v>
      </c>
      <c r="Q45" s="57">
        <f>'BA Form 2 Event Data'!AN48</f>
        <v>0</v>
      </c>
      <c r="S45" s="57">
        <f>'BA Form 2 Event Data'!AD48</f>
        <v>0</v>
      </c>
      <c r="T45" s="57">
        <f>'BA Form 2 Event Data'!AO48</f>
        <v>0</v>
      </c>
      <c r="U45" s="45"/>
      <c r="V45" s="57">
        <f ca="1">IF(CELL("type",'Data Entry'!$E45) = "v",((E45+H45+K45+N45-Q45*10*'Data Entry'!$E45+T45)-(D45+G45+J45+M45+S45)),"")</f>
        <v>0</v>
      </c>
    </row>
    <row r="46" spans="1:22" ht="90" customHeight="1">
      <c r="B46" s="200" t="s">
        <v>187</v>
      </c>
      <c r="C46" s="200"/>
      <c r="D46" s="199" t="s">
        <v>66</v>
      </c>
      <c r="E46" s="199"/>
      <c r="F46" s="56"/>
      <c r="G46" s="199" t="s">
        <v>73</v>
      </c>
      <c r="H46" s="199"/>
      <c r="I46" s="56"/>
      <c r="J46" s="199" t="s">
        <v>67</v>
      </c>
      <c r="K46" s="199"/>
      <c r="L46" s="56"/>
      <c r="M46" s="199" t="s">
        <v>68</v>
      </c>
      <c r="N46" s="199"/>
      <c r="O46" s="56"/>
      <c r="P46" s="112" t="s">
        <v>185</v>
      </c>
      <c r="Q46" s="113"/>
      <c r="R46" s="56"/>
      <c r="S46" s="199" t="s">
        <v>186</v>
      </c>
      <c r="T46" s="199"/>
    </row>
    <row r="47" spans="1:22" ht="18">
      <c r="B47" s="69" t="s">
        <v>71</v>
      </c>
    </row>
    <row r="48" spans="1:22" ht="82.5" customHeight="1">
      <c r="B48" s="72" t="s">
        <v>109</v>
      </c>
      <c r="C48" s="198" t="s">
        <v>188</v>
      </c>
      <c r="D48" s="198"/>
      <c r="E48" s="198"/>
      <c r="F48" s="198"/>
      <c r="G48" s="198"/>
      <c r="H48" s="198"/>
      <c r="I48" s="198"/>
      <c r="J48" s="198"/>
      <c r="K48" s="198"/>
      <c r="L48" s="198"/>
      <c r="M48" s="198"/>
      <c r="N48" s="198"/>
      <c r="O48" s="198"/>
      <c r="P48" s="198"/>
      <c r="Q48" s="198"/>
      <c r="R48" s="198"/>
      <c r="S48" s="198"/>
      <c r="T48" s="198"/>
    </row>
    <row r="49" spans="2:20" ht="51" customHeight="1">
      <c r="B49" s="72" t="s">
        <v>110</v>
      </c>
      <c r="C49" s="195" t="s">
        <v>114</v>
      </c>
      <c r="D49" s="195"/>
      <c r="E49" s="195"/>
      <c r="F49" s="195"/>
      <c r="G49" s="195"/>
      <c r="H49" s="195"/>
      <c r="I49" s="195"/>
      <c r="J49" s="195"/>
      <c r="K49" s="195"/>
      <c r="L49" s="195"/>
      <c r="M49" s="195"/>
      <c r="N49" s="195"/>
      <c r="O49" s="195"/>
      <c r="P49" s="195"/>
      <c r="Q49" s="195"/>
      <c r="R49" s="195"/>
      <c r="S49" s="195"/>
      <c r="T49" s="195"/>
    </row>
    <row r="50" spans="2:20" ht="39" customHeight="1">
      <c r="B50" s="72" t="s">
        <v>111</v>
      </c>
      <c r="C50" s="195" t="s">
        <v>112</v>
      </c>
      <c r="D50" s="195"/>
      <c r="E50" s="195"/>
      <c r="F50" s="195"/>
      <c r="G50" s="195"/>
      <c r="H50" s="195"/>
      <c r="I50" s="195"/>
      <c r="J50" s="195"/>
      <c r="K50" s="195"/>
      <c r="L50" s="195"/>
      <c r="M50" s="195"/>
      <c r="N50" s="195"/>
      <c r="O50" s="195"/>
      <c r="P50" s="195"/>
      <c r="Q50" s="195"/>
      <c r="R50" s="195"/>
      <c r="S50" s="195"/>
      <c r="T50" s="195"/>
    </row>
    <row r="51" spans="2:20" ht="51.75" customHeight="1">
      <c r="B51" s="72" t="s">
        <v>113</v>
      </c>
      <c r="C51" s="195" t="s">
        <v>117</v>
      </c>
      <c r="D51" s="195"/>
      <c r="E51" s="195"/>
      <c r="F51" s="195"/>
      <c r="G51" s="195"/>
      <c r="H51" s="195"/>
      <c r="I51" s="195"/>
      <c r="J51" s="195"/>
      <c r="K51" s="195"/>
      <c r="L51" s="195"/>
      <c r="M51" s="195"/>
      <c r="N51" s="195"/>
      <c r="O51" s="195"/>
      <c r="P51" s="195"/>
      <c r="Q51" s="195"/>
      <c r="R51" s="195"/>
      <c r="S51" s="195"/>
      <c r="T51" s="195"/>
    </row>
    <row r="52" spans="2:20" ht="37.5" customHeight="1">
      <c r="B52" s="72" t="s">
        <v>115</v>
      </c>
      <c r="C52" s="195" t="s">
        <v>116</v>
      </c>
      <c r="D52" s="195"/>
      <c r="E52" s="195"/>
      <c r="F52" s="195"/>
      <c r="G52" s="195"/>
      <c r="H52" s="195"/>
      <c r="I52" s="195"/>
      <c r="J52" s="195"/>
      <c r="K52" s="195"/>
      <c r="L52" s="195"/>
      <c r="M52" s="195"/>
      <c r="N52" s="195"/>
      <c r="O52" s="195"/>
      <c r="P52" s="195"/>
      <c r="Q52" s="195"/>
      <c r="R52" s="195"/>
      <c r="S52" s="195"/>
      <c r="T52" s="195"/>
    </row>
    <row r="53" spans="2:20" ht="99" customHeight="1">
      <c r="B53" s="72" t="s">
        <v>118</v>
      </c>
      <c r="C53" s="195" t="s">
        <v>183</v>
      </c>
      <c r="D53" s="195"/>
      <c r="E53" s="195"/>
      <c r="F53" s="195"/>
      <c r="G53" s="195"/>
      <c r="H53" s="195"/>
      <c r="I53" s="195"/>
      <c r="J53" s="195"/>
      <c r="K53" s="195"/>
      <c r="L53" s="195"/>
      <c r="M53" s="195"/>
      <c r="N53" s="195"/>
      <c r="O53" s="195"/>
      <c r="P53" s="195"/>
      <c r="Q53" s="195"/>
      <c r="R53" s="195"/>
      <c r="S53" s="195"/>
      <c r="T53" s="195"/>
    </row>
    <row r="54" spans="2:20" ht="51" customHeight="1">
      <c r="B54" s="72" t="s">
        <v>119</v>
      </c>
      <c r="C54" s="195" t="s">
        <v>184</v>
      </c>
      <c r="D54" s="195"/>
      <c r="E54" s="195"/>
      <c r="F54" s="195"/>
      <c r="G54" s="195"/>
      <c r="H54" s="195"/>
      <c r="I54" s="195"/>
      <c r="J54" s="195"/>
      <c r="K54" s="195"/>
      <c r="L54" s="195"/>
      <c r="M54" s="195"/>
      <c r="N54" s="195"/>
      <c r="O54" s="195"/>
      <c r="P54" s="195"/>
      <c r="Q54" s="195"/>
      <c r="R54" s="195"/>
      <c r="S54" s="195"/>
      <c r="T54" s="195"/>
    </row>
    <row r="55" spans="2:20">
      <c r="B55" s="72"/>
      <c r="C55" s="195"/>
      <c r="D55" s="195"/>
      <c r="E55" s="195"/>
      <c r="F55" s="195"/>
      <c r="G55" s="195"/>
      <c r="H55" s="195"/>
      <c r="I55" s="195"/>
      <c r="J55" s="195"/>
      <c r="K55" s="195"/>
      <c r="L55" s="195"/>
      <c r="M55" s="195"/>
      <c r="N55" s="195"/>
      <c r="O55" s="195"/>
      <c r="P55" s="195"/>
      <c r="Q55" s="195"/>
      <c r="R55" s="195"/>
      <c r="S55" s="195"/>
      <c r="T55" s="195"/>
    </row>
    <row r="56" spans="2:20">
      <c r="B56" s="72"/>
      <c r="C56" s="195"/>
      <c r="D56" s="195"/>
      <c r="E56" s="195"/>
      <c r="F56" s="195"/>
      <c r="G56" s="195"/>
      <c r="H56" s="195"/>
      <c r="I56" s="195"/>
      <c r="J56" s="195"/>
      <c r="K56" s="195"/>
      <c r="L56" s="195"/>
      <c r="M56" s="195"/>
      <c r="N56" s="195"/>
      <c r="O56" s="195"/>
      <c r="P56" s="195"/>
      <c r="Q56" s="195"/>
      <c r="R56" s="195"/>
      <c r="S56" s="195"/>
      <c r="T56" s="195"/>
    </row>
    <row r="57" spans="2:20">
      <c r="B57" s="72"/>
      <c r="C57" s="195"/>
      <c r="D57" s="195"/>
      <c r="E57" s="195"/>
      <c r="F57" s="195"/>
      <c r="G57" s="195"/>
      <c r="H57" s="195"/>
      <c r="I57" s="195"/>
      <c r="J57" s="195"/>
      <c r="K57" s="195"/>
      <c r="L57" s="195"/>
      <c r="M57" s="195"/>
      <c r="N57" s="195"/>
      <c r="O57" s="195"/>
      <c r="P57" s="195"/>
      <c r="Q57" s="195"/>
      <c r="R57" s="195"/>
      <c r="S57" s="195"/>
      <c r="T57" s="195"/>
    </row>
    <row r="58" spans="2:20">
      <c r="B58" s="72"/>
      <c r="C58" s="195"/>
      <c r="D58" s="195"/>
      <c r="E58" s="195"/>
      <c r="F58" s="195"/>
      <c r="G58" s="195"/>
      <c r="H58" s="195"/>
      <c r="I58" s="195"/>
      <c r="J58" s="195"/>
      <c r="K58" s="195"/>
      <c r="L58" s="195"/>
      <c r="M58" s="195"/>
      <c r="N58" s="195"/>
      <c r="O58" s="195"/>
      <c r="P58" s="195"/>
      <c r="Q58" s="195"/>
      <c r="R58" s="195"/>
      <c r="S58" s="195"/>
      <c r="T58" s="195"/>
    </row>
    <row r="59" spans="2:20">
      <c r="B59" s="72"/>
      <c r="C59" s="195"/>
      <c r="D59" s="195"/>
      <c r="E59" s="195"/>
      <c r="F59" s="195"/>
      <c r="G59" s="195"/>
      <c r="H59" s="195"/>
      <c r="I59" s="195"/>
      <c r="J59" s="195"/>
      <c r="K59" s="195"/>
      <c r="L59" s="195"/>
      <c r="M59" s="195"/>
      <c r="N59" s="195"/>
      <c r="O59" s="195"/>
      <c r="P59" s="195"/>
      <c r="Q59" s="195"/>
      <c r="R59" s="195"/>
      <c r="S59" s="195"/>
      <c r="T59" s="195"/>
    </row>
    <row r="60" spans="2:20">
      <c r="B60" s="72"/>
      <c r="C60" s="195"/>
      <c r="D60" s="195"/>
      <c r="E60" s="195"/>
      <c r="F60" s="195"/>
      <c r="G60" s="195"/>
      <c r="H60" s="195"/>
      <c r="I60" s="195"/>
      <c r="J60" s="195"/>
      <c r="K60" s="195"/>
      <c r="L60" s="195"/>
      <c r="M60" s="195"/>
      <c r="N60" s="195"/>
      <c r="O60" s="195"/>
      <c r="P60" s="195"/>
      <c r="Q60" s="195"/>
      <c r="R60" s="195"/>
      <c r="S60" s="195"/>
      <c r="T60" s="195"/>
    </row>
    <row r="61" spans="2:20">
      <c r="B61" s="72"/>
      <c r="C61" s="195"/>
      <c r="D61" s="195"/>
      <c r="E61" s="195"/>
      <c r="F61" s="195"/>
      <c r="G61" s="195"/>
      <c r="H61" s="195"/>
      <c r="I61" s="195"/>
      <c r="J61" s="195"/>
      <c r="K61" s="195"/>
      <c r="L61" s="195"/>
      <c r="M61" s="195"/>
      <c r="N61" s="195"/>
      <c r="O61" s="195"/>
      <c r="P61" s="195"/>
      <c r="Q61" s="195"/>
      <c r="R61" s="195"/>
      <c r="S61" s="195"/>
      <c r="T61" s="195"/>
    </row>
  </sheetData>
  <mergeCells count="32">
    <mergeCell ref="U2:U3"/>
    <mergeCell ref="V2:V3"/>
    <mergeCell ref="S46:T46"/>
    <mergeCell ref="F2:F3"/>
    <mergeCell ref="I2:I3"/>
    <mergeCell ref="L2:L3"/>
    <mergeCell ref="O2:O3"/>
    <mergeCell ref="R2:R3"/>
    <mergeCell ref="G46:H46"/>
    <mergeCell ref="J46:K46"/>
    <mergeCell ref="M46:N46"/>
    <mergeCell ref="C49:T49"/>
    <mergeCell ref="C50:T50"/>
    <mergeCell ref="C51:T51"/>
    <mergeCell ref="C52:T52"/>
    <mergeCell ref="D1:E1"/>
    <mergeCell ref="G1:H1"/>
    <mergeCell ref="J1:K1"/>
    <mergeCell ref="M1:N1"/>
    <mergeCell ref="S1:T1"/>
    <mergeCell ref="C48:T48"/>
    <mergeCell ref="D46:E46"/>
    <mergeCell ref="B46:C46"/>
    <mergeCell ref="C58:T58"/>
    <mergeCell ref="C59:T59"/>
    <mergeCell ref="C60:T60"/>
    <mergeCell ref="C61:T61"/>
    <mergeCell ref="C53:T53"/>
    <mergeCell ref="C54:T54"/>
    <mergeCell ref="C55:T55"/>
    <mergeCell ref="C56:T56"/>
    <mergeCell ref="C57:T57"/>
  </mergeCells>
  <dataValidations count="5">
    <dataValidation type="whole" allowBlank="1" showInputMessage="1" showErrorMessage="1" sqref="J4:J45">
      <formula1>-5000</formula1>
      <formula2>5000</formula2>
    </dataValidation>
    <dataValidation type="whole" allowBlank="1" showInputMessage="1" showErrorMessage="1" sqref="T4:T45">
      <formula1>-500</formula1>
      <formula2>1000</formula2>
    </dataValidation>
    <dataValidation type="whole" allowBlank="1" showInputMessage="1" showErrorMessage="1" sqref="S4:S45">
      <formula1>0</formula1>
      <formula2>8000</formula2>
    </dataValidation>
    <dataValidation type="whole" allowBlank="1" showInputMessage="1" showErrorMessage="1" sqref="Q5:Q45">
      <formula1>-500</formula1>
      <formula2>500</formula2>
    </dataValidation>
    <dataValidation type="whole" allowBlank="1" showInputMessage="1" showErrorMessage="1" sqref="D4:E45">
      <formula1>-8000</formula1>
      <formula2>8000</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AW227"/>
  <sheetViews>
    <sheetView zoomScale="69" zoomScaleNormal="69" workbookViewId="0">
      <selection activeCell="E4" sqref="E4"/>
    </sheetView>
  </sheetViews>
  <sheetFormatPr defaultRowHeight="12.75"/>
  <cols>
    <col min="2" max="2" width="22.5703125" style="16" customWidth="1"/>
    <col min="3" max="3" width="9.710937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30" t="str">
        <f>'Data Entry'!C1</f>
        <v>MyBA</v>
      </c>
      <c r="D1" s="30"/>
      <c r="E1" s="193" t="s">
        <v>204</v>
      </c>
      <c r="F1" s="194"/>
      <c r="G1" s="194"/>
      <c r="H1" s="194"/>
      <c r="I1" s="194"/>
      <c r="J1" s="194"/>
      <c r="K1" s="194"/>
      <c r="M1" s="59"/>
      <c r="P1" s="191" t="s">
        <v>41</v>
      </c>
      <c r="Q1" s="192"/>
      <c r="R1" s="65"/>
    </row>
    <row r="2" spans="1:49">
      <c r="A2" s="1" t="s">
        <v>180</v>
      </c>
      <c r="B2" s="15" t="s">
        <v>18</v>
      </c>
      <c r="C2" s="17"/>
      <c r="D2" s="6" t="s">
        <v>43</v>
      </c>
      <c r="E2" s="8" t="s">
        <v>45</v>
      </c>
      <c r="F2" s="4" t="s">
        <v>175</v>
      </c>
      <c r="G2" s="8"/>
      <c r="H2" s="4" t="s">
        <v>176</v>
      </c>
      <c r="I2" s="8"/>
      <c r="J2" s="6" t="s">
        <v>36</v>
      </c>
      <c r="K2" s="9" t="s">
        <v>46</v>
      </c>
      <c r="L2" s="10"/>
      <c r="O2" s="10"/>
      <c r="P2" s="4" t="s">
        <v>177</v>
      </c>
      <c r="Q2" s="38" t="s">
        <v>178</v>
      </c>
      <c r="R2" s="41"/>
      <c r="S2" s="10"/>
      <c r="T2" s="10"/>
      <c r="U2" s="10"/>
      <c r="V2" s="10"/>
      <c r="W2" s="10"/>
      <c r="X2" s="10"/>
      <c r="Y2" s="10"/>
      <c r="Z2" s="10"/>
      <c r="AA2" s="10"/>
      <c r="AB2" s="10"/>
      <c r="AC2" s="10"/>
      <c r="AD2" s="10"/>
      <c r="AE2" s="10"/>
      <c r="AF2" s="10"/>
      <c r="AG2" s="10"/>
      <c r="AH2" s="10"/>
    </row>
    <row r="3" spans="1:49" ht="13.5" thickBot="1">
      <c r="A3" s="1" t="s">
        <v>181</v>
      </c>
      <c r="B3" s="52" t="s">
        <v>19</v>
      </c>
      <c r="C3" s="53" t="s">
        <v>9</v>
      </c>
      <c r="D3" s="39" t="s">
        <v>44</v>
      </c>
      <c r="E3" s="9" t="s">
        <v>9</v>
      </c>
      <c r="F3" s="7" t="s">
        <v>12</v>
      </c>
      <c r="G3" s="9" t="s">
        <v>42</v>
      </c>
      <c r="H3" s="39" t="s">
        <v>12</v>
      </c>
      <c r="I3" s="42" t="s">
        <v>42</v>
      </c>
      <c r="J3" s="7" t="s">
        <v>21</v>
      </c>
      <c r="K3" s="9" t="s">
        <v>47</v>
      </c>
      <c r="L3" s="37">
        <v>0.8</v>
      </c>
      <c r="O3" s="10"/>
      <c r="P3" s="39" t="s">
        <v>5</v>
      </c>
      <c r="Q3" s="40" t="s">
        <v>5</v>
      </c>
      <c r="R3" s="40"/>
      <c r="S3" s="10"/>
      <c r="T3" s="10"/>
      <c r="U3" s="10"/>
      <c r="V3" s="10"/>
      <c r="W3" s="10"/>
      <c r="X3" s="10"/>
      <c r="Y3" s="10"/>
      <c r="Z3" s="10"/>
      <c r="AA3" s="10"/>
      <c r="AB3" s="10"/>
      <c r="AC3" s="10"/>
      <c r="AD3" s="10"/>
      <c r="AE3" s="10"/>
      <c r="AF3" s="10"/>
      <c r="AG3" s="10"/>
      <c r="AH3" s="10"/>
    </row>
    <row r="4" spans="1:49" ht="15.75" customHeight="1">
      <c r="A4" s="1">
        <v>1</v>
      </c>
      <c r="B4" s="51">
        <f>'Data Entry'!B4</f>
        <v>40515.727777777778</v>
      </c>
      <c r="C4" s="2">
        <f>'Data Entry'!C4</f>
        <v>-4.3999999999999997E-2</v>
      </c>
      <c r="D4" s="126">
        <f>'BA Form 2 Event Data'!E7</f>
        <v>0</v>
      </c>
      <c r="E4" s="127">
        <f>'BA Form 2 Event Data'!AH7-'BA Form 2 Event Data'!W7</f>
        <v>0</v>
      </c>
      <c r="F4" s="128">
        <f>'BA Form 2 Event Data'!X7</f>
        <v>0</v>
      </c>
      <c r="G4" s="58">
        <f ca="1">IF(CELL("type",Adjustments!$V4) = "v",(Adjustments!$D4+Adjustments!$G4+Adjustments!$J4+Adjustments!$M4+Adjustments!$S4),0)</f>
        <v>0</v>
      </c>
      <c r="H4" s="57">
        <f>'BA Form 2 Event Data'!AI7</f>
        <v>0</v>
      </c>
      <c r="I4" s="57">
        <f ca="1">IF(CELL("type",Adjustments!$V4) = "v",(Adjustments!$E4+Adjustments!$H4+Adjustments!$K4+Adjustments!$N4+Adjustments!$Q4+Adjustments!$T4),0)</f>
        <v>0</v>
      </c>
      <c r="J4" s="43" t="e">
        <f t="shared" ref="J4:J45" ca="1" si="0">IF($K4="y", "",IF(CELL("type",$E4) = "v",(($H4-$I4)-($F4-$G4))/(10*$E4),""))</f>
        <v>#DIV/0!</v>
      </c>
      <c r="K4" s="1" t="str">
        <f>'Data Entry'!K4</f>
        <v>N</v>
      </c>
      <c r="L4" s="32">
        <f t="shared" ref="L4:L45" ca="1" si="1">IF($K4="y", "",IF(CELL("type",$E4) = "v",(($H4-$I4)-($F4-$G4)),""))</f>
        <v>0</v>
      </c>
      <c r="P4" s="131">
        <f>'BA Form 2 Event Data'!AF7</f>
        <v>0</v>
      </c>
      <c r="Q4" s="131">
        <f>'BA Form 2 Event Data'!AT7</f>
        <v>0</v>
      </c>
      <c r="R4" s="150"/>
      <c r="AI4" s="44">
        <v>-5.7760692778103362E-2</v>
      </c>
      <c r="AJ4" s="29">
        <v>23.246720631917327</v>
      </c>
      <c r="AM4" s="190" t="s">
        <v>77</v>
      </c>
      <c r="AN4" s="190"/>
      <c r="AO4" s="190"/>
      <c r="AP4" s="190"/>
      <c r="AQ4" s="190"/>
      <c r="AR4" s="64"/>
      <c r="AS4" s="64"/>
      <c r="AT4" s="64"/>
      <c r="AU4" s="64"/>
      <c r="AV4" s="64"/>
      <c r="AW4" s="64"/>
    </row>
    <row r="5" spans="1:49" ht="15.75" customHeight="1">
      <c r="A5" s="1">
        <v>2</v>
      </c>
      <c r="B5" s="19">
        <f>'Data Entry'!B5</f>
        <v>40531.993055555555</v>
      </c>
      <c r="C5" s="2">
        <f>'Data Entry'!C5</f>
        <v>-3.6999999999999998E-2</v>
      </c>
      <c r="D5" s="129">
        <f>'BA Form 2 Event Data'!E8</f>
        <v>0</v>
      </c>
      <c r="E5" s="130">
        <f>'BA Form 2 Event Data'!AH8-'BA Form 2 Event Data'!W8</f>
        <v>0</v>
      </c>
      <c r="F5" s="131">
        <f>'BA Form 2 Event Data'!X8</f>
        <v>0</v>
      </c>
      <c r="G5" s="43">
        <f ca="1">IF(CELL("type",Adjustments!$V5) = "v",(Adjustments!$D5+Adjustments!$G5+Adjustments!$J5+Adjustments!$M5+Adjustments!$S5),0)</f>
        <v>0</v>
      </c>
      <c r="H5" s="57">
        <f>'BA Form 2 Event Data'!AI8</f>
        <v>0</v>
      </c>
      <c r="I5" s="43">
        <f ca="1">IF(CELL("type",Adjustments!$V5) = "v",(Adjustments!$E5+Adjustments!$H5+Adjustments!$K5+Adjustments!$N5+Adjustments!$Q5+Adjustments!$T5),0)</f>
        <v>0</v>
      </c>
      <c r="J5" s="43" t="e">
        <f t="shared" ca="1" si="0"/>
        <v>#DIV/0!</v>
      </c>
      <c r="K5" s="1" t="str">
        <f>'Data Entry'!K5</f>
        <v>N</v>
      </c>
      <c r="L5" s="32">
        <f t="shared" ca="1" si="1"/>
        <v>0</v>
      </c>
      <c r="P5" s="131">
        <f>'BA Form 2 Event Data'!AF8</f>
        <v>0</v>
      </c>
      <c r="Q5" s="131">
        <f>'BA Form 2 Event Data'!AT8</f>
        <v>0</v>
      </c>
      <c r="R5" s="151"/>
      <c r="AI5" s="44">
        <v>-6.609326317200015E-2</v>
      </c>
      <c r="AJ5" s="29">
        <v>27.701624461582725</v>
      </c>
      <c r="AM5" s="190" t="s">
        <v>78</v>
      </c>
      <c r="AN5" s="190"/>
      <c r="AO5" s="190"/>
      <c r="AP5" s="190"/>
      <c r="AQ5" s="190"/>
      <c r="AR5" s="64"/>
      <c r="AS5" s="64"/>
      <c r="AT5" s="64"/>
      <c r="AU5" s="64"/>
      <c r="AV5" s="64"/>
      <c r="AW5" s="64"/>
    </row>
    <row r="6" spans="1:49" ht="15.75" customHeight="1">
      <c r="A6" s="1">
        <v>3</v>
      </c>
      <c r="B6" s="20">
        <f>'Data Entry'!B6</f>
        <v>40564.316666666666</v>
      </c>
      <c r="C6" s="25">
        <f>'Data Entry'!C6</f>
        <v>-4.2999999999999997E-2</v>
      </c>
      <c r="D6" s="129">
        <f>'BA Form 2 Event Data'!E9</f>
        <v>0</v>
      </c>
      <c r="E6" s="130">
        <f>'BA Form 2 Event Data'!AH9-'BA Form 2 Event Data'!W9</f>
        <v>0</v>
      </c>
      <c r="F6" s="131">
        <f>'BA Form 2 Event Data'!X9</f>
        <v>0</v>
      </c>
      <c r="G6" s="43">
        <f ca="1">IF(CELL("type",Adjustments!$V6) = "v",(Adjustments!$D6+Adjustments!$G6+Adjustments!$J6+Adjustments!$M6+Adjustments!$S6),0)</f>
        <v>0</v>
      </c>
      <c r="H6" s="57">
        <f>'BA Form 2 Event Data'!AI9</f>
        <v>0</v>
      </c>
      <c r="I6" s="43">
        <f ca="1">IF(CELL("type",Adjustments!$V6) = "v",(Adjustments!$E6+Adjustments!$H6+Adjustments!$K6+Adjustments!$N6+Adjustments!$Q6+Adjustments!$T6),0)</f>
        <v>0</v>
      </c>
      <c r="J6" s="43" t="e">
        <f t="shared" ca="1" si="0"/>
        <v>#DIV/0!</v>
      </c>
      <c r="K6" s="1" t="str">
        <f>'Data Entry'!K6</f>
        <v>N</v>
      </c>
      <c r="L6" s="32">
        <f t="shared" ca="1" si="1"/>
        <v>0</v>
      </c>
      <c r="P6" s="131">
        <f>'BA Form 2 Event Data'!AF9</f>
        <v>0</v>
      </c>
      <c r="Q6" s="131">
        <f>'BA Form 2 Event Data'!AT9</f>
        <v>0</v>
      </c>
      <c r="R6" s="151"/>
      <c r="AI6" s="44">
        <v>-4.0239788237002472E-2</v>
      </c>
      <c r="AJ6" s="29">
        <v>10.663229942321777</v>
      </c>
      <c r="AM6" s="190" t="s">
        <v>79</v>
      </c>
      <c r="AN6" s="190"/>
      <c r="AO6" s="190"/>
      <c r="AP6" s="190"/>
      <c r="AQ6" s="190"/>
      <c r="AR6" s="64"/>
      <c r="AS6" s="64"/>
      <c r="AT6" s="64"/>
      <c r="AU6" s="64"/>
      <c r="AV6" s="64"/>
      <c r="AW6" s="64"/>
    </row>
    <row r="7" spans="1:49" ht="15.75" customHeight="1">
      <c r="A7" s="1">
        <v>4</v>
      </c>
      <c r="B7" s="20">
        <f>'Data Entry'!B7</f>
        <v>40590.45416666667</v>
      </c>
      <c r="C7" s="25">
        <f>'Data Entry'!C7</f>
        <v>-4.2000000000000003E-2</v>
      </c>
      <c r="D7" s="129">
        <f>'BA Form 2 Event Data'!E10</f>
        <v>0</v>
      </c>
      <c r="E7" s="130">
        <f>'BA Form 2 Event Data'!AH10-'BA Form 2 Event Data'!W10</f>
        <v>0</v>
      </c>
      <c r="F7" s="131">
        <f>'BA Form 2 Event Data'!X10</f>
        <v>0</v>
      </c>
      <c r="G7" s="43">
        <f ca="1">IF(CELL("type",Adjustments!$V7) = "v",(Adjustments!$D7+Adjustments!$G7+Adjustments!$J7+Adjustments!$M7+Adjustments!$S7),0)</f>
        <v>0</v>
      </c>
      <c r="H7" s="57">
        <f>'BA Form 2 Event Data'!AI10</f>
        <v>0</v>
      </c>
      <c r="I7" s="43">
        <f ca="1">IF(CELL("type",Adjustments!$V7) = "v",(Adjustments!$E7+Adjustments!$H7+Adjustments!$K7+Adjustments!$N7+Adjustments!$Q7+Adjustments!$T7),0)</f>
        <v>0</v>
      </c>
      <c r="J7" s="43" t="e">
        <f t="shared" ca="1" si="0"/>
        <v>#DIV/0!</v>
      </c>
      <c r="K7" s="1" t="str">
        <f>'Data Entry'!K7</f>
        <v>N</v>
      </c>
      <c r="L7" s="32">
        <f t="shared" ca="1" si="1"/>
        <v>0</v>
      </c>
      <c r="M7" s="1">
        <f>M18+1</f>
        <v>1901</v>
      </c>
      <c r="N7" t="str">
        <f>'Data Entry'!N7</f>
        <v>Bias Calculation Form Year</v>
      </c>
      <c r="P7" s="131">
        <f>'BA Form 2 Event Data'!AF10</f>
        <v>0</v>
      </c>
      <c r="Q7" s="131">
        <f>'BA Form 2 Event Data'!AT10</f>
        <v>0</v>
      </c>
      <c r="R7" s="151"/>
      <c r="AI7">
        <v>-5.252492995489888E-2</v>
      </c>
      <c r="AJ7">
        <v>80.660890551975797</v>
      </c>
      <c r="AM7" s="190" t="s">
        <v>80</v>
      </c>
      <c r="AN7" s="190"/>
      <c r="AO7" s="190"/>
      <c r="AP7" s="190"/>
      <c r="AQ7" s="190"/>
      <c r="AR7" s="64"/>
      <c r="AS7" s="64"/>
      <c r="AT7" s="64"/>
      <c r="AU7" s="64"/>
      <c r="AV7" s="64"/>
      <c r="AW7" s="64"/>
    </row>
    <row r="8" spans="1:49" ht="15.75" customHeight="1">
      <c r="A8" s="1">
        <v>5</v>
      </c>
      <c r="B8" s="19">
        <f>'Data Entry'!B8</f>
        <v>40653.268750000003</v>
      </c>
      <c r="C8" s="2">
        <f>'Data Entry'!C8</f>
        <v>-6.5000000000000002E-2</v>
      </c>
      <c r="D8" s="129">
        <f>'BA Form 2 Event Data'!E11</f>
        <v>0</v>
      </c>
      <c r="E8" s="130">
        <f>'BA Form 2 Event Data'!AH11-'BA Form 2 Event Data'!W11</f>
        <v>0</v>
      </c>
      <c r="F8" s="131">
        <f>'BA Form 2 Event Data'!X11</f>
        <v>0</v>
      </c>
      <c r="G8" s="43">
        <f ca="1">IF(CELL("type",Adjustments!$V8) = "v",(Adjustments!$D8+Adjustments!$G8+Adjustments!$J8+Adjustments!$M8+Adjustments!$S8),0)</f>
        <v>0</v>
      </c>
      <c r="H8" s="57">
        <f>'BA Form 2 Event Data'!AI11</f>
        <v>0</v>
      </c>
      <c r="I8" s="43">
        <f ca="1">IF(CELL("type",Adjustments!$V8) = "v",(Adjustments!$E8+Adjustments!$H8+Adjustments!$K8+Adjustments!$N8+Adjustments!$Q8+Adjustments!$T8),0)</f>
        <v>0</v>
      </c>
      <c r="J8" s="43" t="e">
        <f t="shared" ca="1" si="0"/>
        <v>#DIV/0!</v>
      </c>
      <c r="K8" s="1" t="str">
        <f>'Data Entry'!K8</f>
        <v>N</v>
      </c>
      <c r="L8" s="32">
        <f t="shared" ca="1" si="1"/>
        <v>0</v>
      </c>
      <c r="M8" s="1" t="str">
        <f>'Data Entry'!M8</f>
        <v>Eastern</v>
      </c>
      <c r="N8" t="str">
        <f>'Data Entry'!N8</f>
        <v>Interconnection</v>
      </c>
      <c r="P8" s="131">
        <f>'BA Form 2 Event Data'!AF11</f>
        <v>0</v>
      </c>
      <c r="Q8" s="131">
        <f>'BA Form 2 Event Data'!AT11</f>
        <v>0</v>
      </c>
      <c r="R8" s="151"/>
      <c r="AI8">
        <v>-7.090523129419779E-2</v>
      </c>
      <c r="AJ8">
        <v>-26.897608961377827</v>
      </c>
      <c r="AM8" s="190" t="s">
        <v>81</v>
      </c>
      <c r="AN8" s="190"/>
      <c r="AO8" s="190"/>
      <c r="AP8" s="190"/>
      <c r="AQ8" s="190"/>
      <c r="AR8" s="64"/>
      <c r="AS8" s="64"/>
      <c r="AT8" s="64"/>
      <c r="AU8" s="64"/>
      <c r="AV8" s="64"/>
      <c r="AW8" s="64"/>
    </row>
    <row r="9" spans="1:49" ht="15.75" customHeight="1">
      <c r="A9" s="1">
        <v>6</v>
      </c>
      <c r="B9" s="19">
        <f>'Data Entry'!B9</f>
        <v>40653.69027777778</v>
      </c>
      <c r="C9" s="2">
        <f>'Data Entry'!C9</f>
        <v>-4.5999999999999999E-2</v>
      </c>
      <c r="D9" s="129">
        <f>'BA Form 2 Event Data'!E12</f>
        <v>0</v>
      </c>
      <c r="E9" s="130">
        <f>'BA Form 2 Event Data'!AH12-'BA Form 2 Event Data'!W12</f>
        <v>0</v>
      </c>
      <c r="F9" s="131">
        <f>'BA Form 2 Event Data'!X12</f>
        <v>0</v>
      </c>
      <c r="G9" s="43">
        <f ca="1">IF(CELL("type",Adjustments!$V9) = "v",(Adjustments!$D9+Adjustments!$G9+Adjustments!$J9+Adjustments!$M9+Adjustments!$S9),0)</f>
        <v>0</v>
      </c>
      <c r="H9" s="57">
        <f>'BA Form 2 Event Data'!AI12</f>
        <v>0</v>
      </c>
      <c r="I9" s="43">
        <f ca="1">IF(CELL("type",Adjustments!$V9) = "v",(Adjustments!$E9+Adjustments!$H9+Adjustments!$K9+Adjustments!$N9+Adjustments!$Q9+Adjustments!$T9),0)</f>
        <v>0</v>
      </c>
      <c r="J9" s="43" t="e">
        <f t="shared" ca="1" si="0"/>
        <v>#DIV/0!</v>
      </c>
      <c r="K9" s="1" t="str">
        <f>'Data Entry'!K9</f>
        <v>N</v>
      </c>
      <c r="L9" s="32">
        <f t="shared" ca="1" si="1"/>
        <v>0</v>
      </c>
      <c r="M9" s="31" t="str">
        <f>C1</f>
        <v>MyBA</v>
      </c>
      <c r="N9" t="str">
        <f>'Data Entry'!N9</f>
        <v>Balancing Authority</v>
      </c>
      <c r="O9" s="28"/>
      <c r="P9" s="131">
        <f>'BA Form 2 Event Data'!AF12</f>
        <v>0</v>
      </c>
      <c r="Q9" s="131">
        <f>'BA Form 2 Event Data'!AT12</f>
        <v>0</v>
      </c>
      <c r="R9" s="151"/>
      <c r="AI9">
        <v>-5.1906767345698768E-2</v>
      </c>
      <c r="AJ9">
        <v>9.955449178814888</v>
      </c>
      <c r="AM9" s="190" t="s">
        <v>82</v>
      </c>
      <c r="AN9" s="190"/>
      <c r="AO9" s="190"/>
      <c r="AP9" s="190"/>
      <c r="AQ9" s="190"/>
      <c r="AR9" s="64"/>
      <c r="AS9" s="64"/>
      <c r="AT9" s="64"/>
      <c r="AU9" s="64"/>
      <c r="AV9" s="64"/>
      <c r="AW9" s="64"/>
    </row>
    <row r="10" spans="1:49" ht="15.75" customHeight="1">
      <c r="A10" s="1">
        <v>7</v>
      </c>
      <c r="B10" s="20">
        <f>'Data Entry'!B10</f>
        <v>40655.453472222223</v>
      </c>
      <c r="C10" s="25">
        <f>'Data Entry'!C10</f>
        <v>-0.05</v>
      </c>
      <c r="D10" s="129">
        <f>'BA Form 2 Event Data'!E13</f>
        <v>0</v>
      </c>
      <c r="E10" s="130">
        <f>'BA Form 2 Event Data'!AH13-'BA Form 2 Event Data'!W13</f>
        <v>0</v>
      </c>
      <c r="F10" s="131">
        <f>'BA Form 2 Event Data'!X13</f>
        <v>0</v>
      </c>
      <c r="G10" s="43">
        <f ca="1">IF(CELL("type",Adjustments!$V10) = "v",(Adjustments!$D10+Adjustments!$G10+Adjustments!$J10+Adjustments!$M10+Adjustments!$S10),0)</f>
        <v>0</v>
      </c>
      <c r="H10" s="57">
        <f>'BA Form 2 Event Data'!AI13</f>
        <v>0</v>
      </c>
      <c r="I10" s="43">
        <f ca="1">IF(CELL("type",Adjustments!$V10) = "v",(Adjustments!$E10+Adjustments!$H10+Adjustments!$K10+Adjustments!$N10+Adjustments!$Q10+Adjustments!$T10),0)</f>
        <v>0</v>
      </c>
      <c r="J10" s="43" t="e">
        <f t="shared" ca="1" si="0"/>
        <v>#DIV/0!</v>
      </c>
      <c r="K10" s="1" t="str">
        <f>'Data Entry'!K10</f>
        <v>N</v>
      </c>
      <c r="L10" s="32">
        <f t="shared" ca="1" si="1"/>
        <v>0</v>
      </c>
      <c r="M10" s="1">
        <f>'Data Entry'!M10</f>
        <v>0</v>
      </c>
      <c r="N10" t="str">
        <f>'Data Entry'!N10</f>
        <v>Contact Name</v>
      </c>
      <c r="P10" s="131">
        <f>'BA Form 2 Event Data'!AF13</f>
        <v>0</v>
      </c>
      <c r="Q10" s="131">
        <f>'BA Form 2 Event Data'!AT13</f>
        <v>0</v>
      </c>
      <c r="R10" s="151"/>
      <c r="AI10">
        <v>-5.804770333430298E-2</v>
      </c>
      <c r="AJ10">
        <v>3.3670240129743263</v>
      </c>
      <c r="AM10" s="190" t="s">
        <v>83</v>
      </c>
      <c r="AN10" s="190"/>
      <c r="AO10" s="190"/>
      <c r="AP10" s="190"/>
      <c r="AQ10" s="190"/>
      <c r="AR10" s="64"/>
      <c r="AS10" s="64"/>
      <c r="AT10" s="64"/>
      <c r="AU10" s="64"/>
      <c r="AV10" s="64"/>
      <c r="AW10" s="64"/>
    </row>
    <row r="11" spans="1:49" ht="15.75" customHeight="1">
      <c r="A11" s="1">
        <v>8</v>
      </c>
      <c r="B11" s="20">
        <f>'Data Entry'!B11</f>
        <v>40659.847222222219</v>
      </c>
      <c r="C11" s="25">
        <f>'Data Entry'!C11</f>
        <v>-5.8999999999999997E-2</v>
      </c>
      <c r="D11" s="129">
        <f>'BA Form 2 Event Data'!E14</f>
        <v>0</v>
      </c>
      <c r="E11" s="130">
        <f>'BA Form 2 Event Data'!AH14-'BA Form 2 Event Data'!W14</f>
        <v>0</v>
      </c>
      <c r="F11" s="131">
        <f>'BA Form 2 Event Data'!X14</f>
        <v>0</v>
      </c>
      <c r="G11" s="43">
        <f ca="1">IF(CELL("type",Adjustments!$V11) = "v",(Adjustments!$D11+Adjustments!$G11+Adjustments!$J11+Adjustments!$M11+Adjustments!$S11),0)</f>
        <v>0</v>
      </c>
      <c r="H11" s="57">
        <f>'BA Form 2 Event Data'!AI14</f>
        <v>0</v>
      </c>
      <c r="I11" s="43">
        <f ca="1">IF(CELL("type",Adjustments!$V11) = "v",(Adjustments!$E11+Adjustments!$H11+Adjustments!$K11+Adjustments!$N11+Adjustments!$Q11+Adjustments!$T11),0)</f>
        <v>0</v>
      </c>
      <c r="J11" s="43" t="e">
        <f t="shared" ca="1" si="0"/>
        <v>#DIV/0!</v>
      </c>
      <c r="K11" s="1" t="str">
        <f>'Data Entry'!K11</f>
        <v>N</v>
      </c>
      <c r="L11" s="32">
        <f t="shared" ca="1" si="1"/>
        <v>0</v>
      </c>
      <c r="M11" s="1">
        <f>'Data Entry'!M11</f>
        <v>0</v>
      </c>
      <c r="N11" t="str">
        <f>'Data Entry'!N11</f>
        <v>Contact Phone #</v>
      </c>
      <c r="P11" s="131">
        <f>'BA Form 2 Event Data'!AF14</f>
        <v>0</v>
      </c>
      <c r="Q11" s="131">
        <f>'BA Form 2 Event Data'!AT14</f>
        <v>0</v>
      </c>
      <c r="R11" s="151"/>
      <c r="AI11">
        <v>-7.5572422572498965E-2</v>
      </c>
      <c r="AJ11">
        <v>36.334426879882812</v>
      </c>
      <c r="AM11" s="190" t="s">
        <v>84</v>
      </c>
      <c r="AN11" s="190"/>
      <c r="AO11" s="190"/>
      <c r="AP11" s="190"/>
      <c r="AQ11" s="190"/>
      <c r="AR11" s="64"/>
      <c r="AS11" s="64"/>
      <c r="AT11" s="64"/>
      <c r="AU11" s="64"/>
      <c r="AV11" s="64"/>
      <c r="AW11" s="64"/>
    </row>
    <row r="12" spans="1:49" ht="15.75" customHeight="1">
      <c r="A12" s="1">
        <v>9</v>
      </c>
      <c r="B12" s="19">
        <f>'Data Entry'!B12</f>
        <v>40660.691666666666</v>
      </c>
      <c r="C12" s="2">
        <f>'Data Entry'!C12</f>
        <v>-8.2000000000000003E-2</v>
      </c>
      <c r="D12" s="129">
        <f>'BA Form 2 Event Data'!E15</f>
        <v>0</v>
      </c>
      <c r="E12" s="130">
        <f>'BA Form 2 Event Data'!AH15-'BA Form 2 Event Data'!W15</f>
        <v>0</v>
      </c>
      <c r="F12" s="131">
        <f>'BA Form 2 Event Data'!X15</f>
        <v>0</v>
      </c>
      <c r="G12" s="43">
        <f ca="1">IF(CELL("type",Adjustments!$V12) = "v",(Adjustments!$D12+Adjustments!$G12+Adjustments!$J12+Adjustments!$M12+Adjustments!$S12),0)</f>
        <v>0</v>
      </c>
      <c r="H12" s="57">
        <f>'BA Form 2 Event Data'!AI15</f>
        <v>0</v>
      </c>
      <c r="I12" s="43">
        <f ca="1">IF(CELL("type",Adjustments!$V12) = "v",(Adjustments!$E12+Adjustments!$H12+Adjustments!$K12+Adjustments!$N12+Adjustments!$Q12+Adjustments!$T12),0)</f>
        <v>0</v>
      </c>
      <c r="J12" s="43" t="e">
        <f t="shared" ca="1" si="0"/>
        <v>#DIV/0!</v>
      </c>
      <c r="K12" s="1" t="str">
        <f>'Data Entry'!K12</f>
        <v>N</v>
      </c>
      <c r="L12" s="32">
        <f t="shared" ca="1" si="1"/>
        <v>0</v>
      </c>
      <c r="M12" s="1">
        <f>'Data Entry'!M12</f>
        <v>0</v>
      </c>
      <c r="N12" t="str">
        <f>'Data Entry'!N12</f>
        <v>Contact e-mail</v>
      </c>
      <c r="P12" s="131">
        <f>'BA Form 2 Event Data'!AF15</f>
        <v>0</v>
      </c>
      <c r="Q12" s="131">
        <f>'BA Form 2 Event Data'!AT15</f>
        <v>0</v>
      </c>
      <c r="R12" s="151"/>
      <c r="AI12">
        <v>-5.6380498976999149E-2</v>
      </c>
      <c r="AJ12">
        <v>0.4882530443596238</v>
      </c>
      <c r="AM12" s="190" t="s">
        <v>85</v>
      </c>
      <c r="AN12" s="190"/>
      <c r="AO12" s="190"/>
      <c r="AP12" s="190"/>
      <c r="AQ12" s="190"/>
      <c r="AR12" s="64"/>
      <c r="AS12" s="64"/>
      <c r="AT12" s="64"/>
      <c r="AU12" s="64"/>
      <c r="AV12" s="64"/>
      <c r="AW12" s="64"/>
    </row>
    <row r="13" spans="1:49" ht="15.75" customHeight="1">
      <c r="A13" s="1">
        <v>10</v>
      </c>
      <c r="B13" s="19">
        <f>'Data Entry'!B13</f>
        <v>40675.609583333331</v>
      </c>
      <c r="C13" s="2">
        <f>'Data Entry'!C13</f>
        <v>-5.0999999999999997E-2</v>
      </c>
      <c r="D13" s="129">
        <f>'BA Form 2 Event Data'!E16</f>
        <v>0</v>
      </c>
      <c r="E13" s="130">
        <f>'BA Form 2 Event Data'!AH16-'BA Form 2 Event Data'!W16</f>
        <v>0</v>
      </c>
      <c r="F13" s="131">
        <f>'BA Form 2 Event Data'!X16</f>
        <v>0</v>
      </c>
      <c r="G13" s="43">
        <f ca="1">IF(CELL("type",Adjustments!$V13) = "v",(Adjustments!$D13+Adjustments!$G13+Adjustments!$J13+Adjustments!$M13+Adjustments!$S13),0)</f>
        <v>0</v>
      </c>
      <c r="H13" s="57">
        <f>'BA Form 2 Event Data'!AI16</f>
        <v>0</v>
      </c>
      <c r="I13" s="43">
        <f ca="1">IF(CELL("type",Adjustments!$V13) = "v",(Adjustments!$E13+Adjustments!$H13+Adjustments!$K13+Adjustments!$N13+Adjustments!$Q13+Adjustments!$T13),0)</f>
        <v>0</v>
      </c>
      <c r="J13" s="43" t="e">
        <f t="shared" ca="1" si="0"/>
        <v>#DIV/0!</v>
      </c>
      <c r="K13" s="1" t="str">
        <f>'Data Entry'!K13</f>
        <v>N</v>
      </c>
      <c r="L13" s="32">
        <f t="shared" ca="1" si="1"/>
        <v>0</v>
      </c>
      <c r="M13" s="1">
        <f>'Data Entry'!M13</f>
        <v>0</v>
      </c>
      <c r="N13" t="str">
        <f>'Data Entry'!N13</f>
        <v>Current Year's Actual Peak</v>
      </c>
      <c r="P13" s="131">
        <f>'BA Form 2 Event Data'!AF16</f>
        <v>0</v>
      </c>
      <c r="Q13" s="131">
        <f>'BA Form 2 Event Data'!AT16</f>
        <v>0</v>
      </c>
      <c r="R13" s="151"/>
      <c r="AI13">
        <v>-5.7332901727598085E-2</v>
      </c>
      <c r="AJ13">
        <v>2.7580369313557895</v>
      </c>
      <c r="AM13" s="190" t="s">
        <v>86</v>
      </c>
      <c r="AN13" s="190"/>
      <c r="AO13" s="190"/>
      <c r="AP13" s="190"/>
      <c r="AQ13" s="190"/>
      <c r="AR13" s="64"/>
      <c r="AS13" s="64"/>
      <c r="AT13" s="64"/>
      <c r="AU13" s="64"/>
      <c r="AV13" s="64"/>
      <c r="AW13" s="64"/>
    </row>
    <row r="14" spans="1:49" ht="15.75" customHeight="1">
      <c r="A14" s="1">
        <v>11</v>
      </c>
      <c r="B14" s="20">
        <f>'Data Entry'!B14</f>
        <v>0</v>
      </c>
      <c r="C14" s="25">
        <f>'Data Entry'!C14</f>
        <v>0</v>
      </c>
      <c r="D14" s="129">
        <f>'BA Form 2 Event Data'!E17</f>
        <v>0</v>
      </c>
      <c r="E14" s="130">
        <f>'BA Form 2 Event Data'!AH17-'BA Form 2 Event Data'!W17</f>
        <v>0</v>
      </c>
      <c r="F14" s="131">
        <f>'BA Form 2 Event Data'!X17</f>
        <v>0</v>
      </c>
      <c r="G14" s="43">
        <f ca="1">IF(CELL("type",Adjustments!$V14) = "v",(Adjustments!$D14+Adjustments!$G14+Adjustments!$J14+Adjustments!$M14+Adjustments!$S14),0)</f>
        <v>0</v>
      </c>
      <c r="H14" s="57">
        <f>'BA Form 2 Event Data'!AI17</f>
        <v>0</v>
      </c>
      <c r="I14" s="43">
        <f ca="1">IF(CELL("type",Adjustments!$V14) = "v",(Adjustments!$E14+Adjustments!$H14+Adjustments!$K14+Adjustments!$N14+Adjustments!$Q14+Adjustments!$T14),0)</f>
        <v>0</v>
      </c>
      <c r="J14" s="43" t="str">
        <f t="shared" ca="1" si="0"/>
        <v/>
      </c>
      <c r="K14" s="1" t="str">
        <f>'Data Entry'!K14</f>
        <v>Y</v>
      </c>
      <c r="L14" s="32" t="str">
        <f t="shared" ca="1" si="1"/>
        <v/>
      </c>
      <c r="M14" s="1">
        <f>'Data Entry'!M14</f>
        <v>0</v>
      </c>
      <c r="N14" t="str">
        <f>'Data Entry'!N14</f>
        <v>Internal Generating Capacity</v>
      </c>
      <c r="P14" s="131">
        <f>'BA Form 2 Event Data'!AF17</f>
        <v>0</v>
      </c>
      <c r="Q14" s="131">
        <f>'BA Form 2 Event Data'!AT17</f>
        <v>0</v>
      </c>
      <c r="R14" s="151"/>
      <c r="AI14">
        <v>-5.1760900588298853E-2</v>
      </c>
      <c r="AJ14">
        <v>13.643416881561279</v>
      </c>
      <c r="AM14" s="190" t="s">
        <v>87</v>
      </c>
      <c r="AN14" s="190"/>
      <c r="AO14" s="190"/>
      <c r="AP14" s="190"/>
      <c r="AQ14" s="190"/>
      <c r="AR14" s="64"/>
      <c r="AS14" s="64"/>
      <c r="AT14" s="64"/>
      <c r="AU14" s="64"/>
      <c r="AV14" s="64"/>
      <c r="AW14" s="64"/>
    </row>
    <row r="15" spans="1:49" ht="15.75" customHeight="1">
      <c r="A15" s="1">
        <v>12</v>
      </c>
      <c r="B15" s="21">
        <f>'Data Entry'!B15</f>
        <v>0</v>
      </c>
      <c r="C15" s="25">
        <f>'Data Entry'!C15</f>
        <v>0</v>
      </c>
      <c r="D15" s="129">
        <f>'BA Form 2 Event Data'!E18</f>
        <v>0</v>
      </c>
      <c r="E15" s="130">
        <f>'BA Form 2 Event Data'!AH18-'BA Form 2 Event Data'!W18</f>
        <v>0</v>
      </c>
      <c r="F15" s="131">
        <f>'BA Form 2 Event Data'!X18</f>
        <v>0</v>
      </c>
      <c r="G15" s="43">
        <f ca="1">IF(CELL("type",Adjustments!$V15) = "v",(Adjustments!$D15+Adjustments!$G15+Adjustments!$J15+Adjustments!$M15+Adjustments!$S15),0)</f>
        <v>0</v>
      </c>
      <c r="H15" s="57">
        <f>'BA Form 2 Event Data'!AI18</f>
        <v>0</v>
      </c>
      <c r="I15" s="43">
        <f ca="1">IF(CELL("type",Adjustments!$V15) = "v",(Adjustments!$E15+Adjustments!$H15+Adjustments!$K15+Adjustments!$N15+Adjustments!$Q15+Adjustments!$T15),0)</f>
        <v>0</v>
      </c>
      <c r="J15" s="43" t="str">
        <f t="shared" ca="1" si="0"/>
        <v/>
      </c>
      <c r="K15" s="1" t="str">
        <f>'Data Entry'!K15</f>
        <v>Y</v>
      </c>
      <c r="L15" s="32" t="str">
        <f t="shared" ca="1" si="1"/>
        <v/>
      </c>
      <c r="M15" s="1">
        <f>'Data Entry'!M15</f>
        <v>0</v>
      </c>
      <c r="N15" t="str">
        <f>'Data Entry'!N15</f>
        <v>Next Year's Projected Peak</v>
      </c>
      <c r="P15" s="131">
        <f>'BA Form 2 Event Data'!AF18</f>
        <v>0</v>
      </c>
      <c r="Q15" s="131">
        <f>'BA Form 2 Event Data'!AT18</f>
        <v>0</v>
      </c>
      <c r="R15" s="151"/>
      <c r="AI15">
        <v>-4.9999237060546875E-2</v>
      </c>
      <c r="AJ15">
        <v>11.100745916366577</v>
      </c>
      <c r="AM15" s="190" t="s">
        <v>88</v>
      </c>
      <c r="AN15" s="190"/>
      <c r="AO15" s="190"/>
      <c r="AP15" s="190"/>
      <c r="AQ15" s="190"/>
      <c r="AR15" s="64"/>
      <c r="AS15" s="64"/>
      <c r="AT15" s="64"/>
      <c r="AU15" s="64"/>
      <c r="AV15" s="64"/>
      <c r="AW15" s="64"/>
    </row>
    <row r="16" spans="1:49" ht="15.75" customHeight="1">
      <c r="A16" s="1">
        <v>13</v>
      </c>
      <c r="B16" s="19">
        <f>'Data Entry'!B16</f>
        <v>0</v>
      </c>
      <c r="C16" s="2">
        <f>'Data Entry'!C16</f>
        <v>0</v>
      </c>
      <c r="D16" s="129">
        <f>'BA Form 2 Event Data'!E19</f>
        <v>0</v>
      </c>
      <c r="E16" s="130">
        <f>'BA Form 2 Event Data'!AH19-'BA Form 2 Event Data'!W19</f>
        <v>0</v>
      </c>
      <c r="F16" s="131">
        <f>'BA Form 2 Event Data'!X19</f>
        <v>0</v>
      </c>
      <c r="G16" s="43">
        <f ca="1">IF(CELL("type",Adjustments!$V16) = "v",(Adjustments!$D16+Adjustments!$G16+Adjustments!$J16+Adjustments!$M16+Adjustments!$S16),0)</f>
        <v>0</v>
      </c>
      <c r="H16" s="57">
        <f>'BA Form 2 Event Data'!AI19</f>
        <v>0</v>
      </c>
      <c r="I16" s="43">
        <f ca="1">IF(CELL("type",Adjustments!$V16) = "v",(Adjustments!$E16+Adjustments!$H16+Adjustments!$K16+Adjustments!$N16+Adjustments!$Q16+Adjustments!$T16),0)</f>
        <v>0</v>
      </c>
      <c r="J16" s="43" t="str">
        <f t="shared" ca="1" si="0"/>
        <v/>
      </c>
      <c r="K16" s="1" t="str">
        <f>'Data Entry'!K16</f>
        <v>Y</v>
      </c>
      <c r="L16" s="32" t="str">
        <f t="shared" ca="1" si="1"/>
        <v/>
      </c>
      <c r="P16" s="131">
        <f>'BA Form 2 Event Data'!AF19</f>
        <v>0</v>
      </c>
      <c r="Q16" s="131">
        <f>'BA Form 2 Event Data'!AT19</f>
        <v>0</v>
      </c>
      <c r="R16" s="151"/>
      <c r="AI16">
        <v>-5.1999999999999998E-2</v>
      </c>
      <c r="AJ16">
        <v>-19.906846483548481</v>
      </c>
      <c r="AM16" s="190" t="s">
        <v>89</v>
      </c>
      <c r="AN16" s="190"/>
      <c r="AO16" s="190"/>
      <c r="AP16" s="190"/>
      <c r="AQ16" s="190"/>
      <c r="AR16" s="64"/>
      <c r="AS16" s="64"/>
      <c r="AT16" s="64"/>
      <c r="AU16" s="64"/>
      <c r="AV16" s="64"/>
      <c r="AW16" s="64"/>
    </row>
    <row r="17" spans="1:49" ht="15.75" customHeight="1">
      <c r="A17" s="1">
        <v>14</v>
      </c>
      <c r="B17" s="22">
        <f>'Data Entry'!B17</f>
        <v>0</v>
      </c>
      <c r="C17" s="2">
        <f>'Data Entry'!C17</f>
        <v>0</v>
      </c>
      <c r="D17" s="129">
        <f>'BA Form 2 Event Data'!E20</f>
        <v>0</v>
      </c>
      <c r="E17" s="130">
        <f>'BA Form 2 Event Data'!AH20-'BA Form 2 Event Data'!W20</f>
        <v>0</v>
      </c>
      <c r="F17" s="131">
        <f>'BA Form 2 Event Data'!X20</f>
        <v>0</v>
      </c>
      <c r="G17" s="43">
        <f ca="1">IF(CELL("type",Adjustments!$V17) = "v",(Adjustments!$D17+Adjustments!$G17+Adjustments!$J17+Adjustments!$M17+Adjustments!$S17),0)</f>
        <v>0</v>
      </c>
      <c r="H17" s="57">
        <f>'BA Form 2 Event Data'!AI20</f>
        <v>0</v>
      </c>
      <c r="I17" s="43">
        <f ca="1">IF(CELL("type",Adjustments!$V17) = "v",(Adjustments!$E17+Adjustments!$H17+Adjustments!$K17+Adjustments!$N17+Adjustments!$Q17+Adjustments!$T17),0)</f>
        <v>0</v>
      </c>
      <c r="J17" s="43" t="str">
        <f t="shared" ca="1" si="0"/>
        <v/>
      </c>
      <c r="K17" s="1" t="str">
        <f>'Data Entry'!K17</f>
        <v>Y</v>
      </c>
      <c r="L17" s="32" t="str">
        <f t="shared" ca="1" si="1"/>
        <v/>
      </c>
      <c r="N17" s="24" t="s">
        <v>10</v>
      </c>
      <c r="O17" s="28"/>
      <c r="P17" s="131">
        <f>'BA Form 2 Event Data'!AF20</f>
        <v>0</v>
      </c>
      <c r="Q17" s="131">
        <f>'BA Form 2 Event Data'!AT20</f>
        <v>0</v>
      </c>
      <c r="R17" s="151"/>
      <c r="AI17">
        <v>-5.5999755859375E-2</v>
      </c>
      <c r="AJ17">
        <v>12.32546430163913</v>
      </c>
      <c r="AM17" s="190" t="s">
        <v>50</v>
      </c>
      <c r="AN17" s="190"/>
      <c r="AO17" s="190"/>
      <c r="AP17" s="190"/>
      <c r="AQ17" s="190"/>
      <c r="AR17" s="64"/>
      <c r="AS17" s="64"/>
      <c r="AT17" s="64"/>
      <c r="AU17" s="64"/>
      <c r="AV17" s="64"/>
      <c r="AW17" s="64"/>
    </row>
    <row r="18" spans="1:49" ht="15.75" customHeight="1">
      <c r="A18" s="1">
        <v>15</v>
      </c>
      <c r="B18" s="21">
        <f>'Data Entry'!B18</f>
        <v>0</v>
      </c>
      <c r="C18" s="25">
        <f>'Data Entry'!C18</f>
        <v>0</v>
      </c>
      <c r="D18" s="129">
        <f>'BA Form 2 Event Data'!E21</f>
        <v>0</v>
      </c>
      <c r="E18" s="130">
        <f>'BA Form 2 Event Data'!AH21-'BA Form 2 Event Data'!W21</f>
        <v>0</v>
      </c>
      <c r="F18" s="131">
        <f>'BA Form 2 Event Data'!X21</f>
        <v>0</v>
      </c>
      <c r="G18" s="43">
        <f ca="1">IF(CELL("type",Adjustments!$V18) = "v",(Adjustments!$D18+Adjustments!$G18+Adjustments!$J18+Adjustments!$M18+Adjustments!$S18),0)</f>
        <v>0</v>
      </c>
      <c r="H18" s="57">
        <f>'BA Form 2 Event Data'!AI21</f>
        <v>0</v>
      </c>
      <c r="I18" s="43">
        <f ca="1">IF(CELL("type",Adjustments!$V18) = "v",(Adjustments!$E18+Adjustments!$H18+Adjustments!$K18+Adjustments!$N18+Adjustments!$Q18+Adjustments!$T18),0)</f>
        <v>0</v>
      </c>
      <c r="J18" s="43" t="str">
        <f t="shared" ca="1" si="0"/>
        <v/>
      </c>
      <c r="K18" s="1" t="str">
        <f>'Data Entry'!K18</f>
        <v>Y</v>
      </c>
      <c r="L18" s="32" t="str">
        <f t="shared" ca="1" si="1"/>
        <v/>
      </c>
      <c r="M18" s="1">
        <f>YEAR(B27)</f>
        <v>1900</v>
      </c>
      <c r="N18" t="str">
        <f>'Data Entry'!N18</f>
        <v>Current year</v>
      </c>
      <c r="O18" s="3"/>
      <c r="P18" s="131">
        <f>'BA Form 2 Event Data'!AF21</f>
        <v>0</v>
      </c>
      <c r="Q18" s="131">
        <f>'BA Form 2 Event Data'!AT21</f>
        <v>0</v>
      </c>
      <c r="R18" s="151"/>
      <c r="AI18">
        <v>-5.8498382568359375E-2</v>
      </c>
      <c r="AJ18">
        <v>0.75019184748331469</v>
      </c>
      <c r="AM18" s="190" t="s">
        <v>90</v>
      </c>
      <c r="AN18" s="190"/>
      <c r="AO18" s="190"/>
      <c r="AP18" s="190"/>
      <c r="AQ18" s="190"/>
      <c r="AR18" s="64"/>
      <c r="AS18" s="64"/>
      <c r="AT18" s="64"/>
      <c r="AU18" s="64"/>
      <c r="AV18" s="64"/>
      <c r="AW18" s="64"/>
    </row>
    <row r="19" spans="1:49" ht="15.75" customHeight="1">
      <c r="A19" s="1">
        <v>16</v>
      </c>
      <c r="B19" s="21">
        <f>'Data Entry'!B19</f>
        <v>0</v>
      </c>
      <c r="C19" s="25">
        <f>'Data Entry'!C19</f>
        <v>0</v>
      </c>
      <c r="D19" s="129">
        <f>'BA Form 2 Event Data'!E22</f>
        <v>0</v>
      </c>
      <c r="E19" s="130">
        <f>'BA Form 2 Event Data'!AH22-'BA Form 2 Event Data'!W22</f>
        <v>0</v>
      </c>
      <c r="F19" s="131">
        <f>'BA Form 2 Event Data'!X22</f>
        <v>0</v>
      </c>
      <c r="G19" s="43">
        <f ca="1">IF(CELL("type",Adjustments!$V19) = "v",(Adjustments!$D19+Adjustments!$G19+Adjustments!$J19+Adjustments!$M19+Adjustments!$S19),0)</f>
        <v>0</v>
      </c>
      <c r="H19" s="57">
        <f>'BA Form 2 Event Data'!AI22</f>
        <v>0</v>
      </c>
      <c r="I19" s="43">
        <f ca="1">IF(CELL("type",Adjustments!$V19) = "v",(Adjustments!$E19+Adjustments!$H19+Adjustments!$K19+Adjustments!$N19+Adjustments!$Q19+Adjustments!$T19),0)</f>
        <v>0</v>
      </c>
      <c r="J19" s="43" t="str">
        <f t="shared" ca="1" si="0"/>
        <v/>
      </c>
      <c r="K19" s="1" t="str">
        <f>'Data Entry'!K19</f>
        <v>Y</v>
      </c>
      <c r="L19" s="32" t="str">
        <f t="shared" ca="1" si="1"/>
        <v/>
      </c>
      <c r="M19" s="1">
        <f>'Data Entry'!M19</f>
        <v>-70</v>
      </c>
      <c r="N19" s="3" t="str">
        <f>'Data Entry'!N19</f>
        <v>2011 Frequency Response Obligation (FRO)</v>
      </c>
      <c r="P19" s="131">
        <f>'BA Form 2 Event Data'!AF22</f>
        <v>0</v>
      </c>
      <c r="Q19" s="131">
        <f>'BA Form 2 Event Data'!AT22</f>
        <v>0</v>
      </c>
      <c r="R19" s="151"/>
      <c r="AI19">
        <v>-4.850006103515625E-2</v>
      </c>
      <c r="AJ19">
        <v>2.2300577799479129</v>
      </c>
      <c r="AM19" s="190" t="s">
        <v>91</v>
      </c>
      <c r="AN19" s="190"/>
      <c r="AO19" s="190"/>
      <c r="AP19" s="190"/>
      <c r="AQ19" s="190"/>
      <c r="AR19" s="64"/>
      <c r="AS19" s="64"/>
      <c r="AT19" s="64"/>
      <c r="AU19" s="64"/>
      <c r="AV19" s="64"/>
      <c r="AW19" s="64"/>
    </row>
    <row r="20" spans="1:49" ht="15.75" customHeight="1">
      <c r="A20" s="1">
        <v>17</v>
      </c>
      <c r="B20" s="22">
        <f>'Data Entry'!B20</f>
        <v>0</v>
      </c>
      <c r="C20" s="2">
        <f>'Data Entry'!C20</f>
        <v>0</v>
      </c>
      <c r="D20" s="129">
        <f>'BA Form 2 Event Data'!E23</f>
        <v>0</v>
      </c>
      <c r="E20" s="130">
        <f>'BA Form 2 Event Data'!AH23-'BA Form 2 Event Data'!W23</f>
        <v>0</v>
      </c>
      <c r="F20" s="131">
        <f>'BA Form 2 Event Data'!X23</f>
        <v>0</v>
      </c>
      <c r="G20" s="43">
        <f ca="1">IF(CELL("type",Adjustments!$V20) = "v",(Adjustments!$D20+Adjustments!$G20+Adjustments!$J20+Adjustments!$M20+Adjustments!$S20),0)</f>
        <v>0</v>
      </c>
      <c r="H20" s="57">
        <f>'BA Form 2 Event Data'!AI23</f>
        <v>0</v>
      </c>
      <c r="I20" s="43">
        <f ca="1">IF(CELL("type",Adjustments!$V20) = "v",(Adjustments!$E20+Adjustments!$H20+Adjustments!$K20+Adjustments!$N20+Adjustments!$Q20+Adjustments!$T20),0)</f>
        <v>0</v>
      </c>
      <c r="J20" s="43" t="str">
        <f t="shared" ca="1" si="0"/>
        <v/>
      </c>
      <c r="K20" s="1" t="str">
        <f>'Data Entry'!K20</f>
        <v>Y</v>
      </c>
      <c r="L20" s="32" t="str">
        <f t="shared" ca="1" si="1"/>
        <v/>
      </c>
      <c r="P20" s="131">
        <f>'BA Form 2 Event Data'!AF23</f>
        <v>0</v>
      </c>
      <c r="Q20" s="131">
        <f>'BA Form 2 Event Data'!AT23</f>
        <v>0</v>
      </c>
      <c r="R20" s="151"/>
      <c r="AI20">
        <v>-4.5000076293945313E-2</v>
      </c>
      <c r="AJ20">
        <v>9.4778593301773064</v>
      </c>
      <c r="AM20" s="190" t="s">
        <v>92</v>
      </c>
      <c r="AN20" s="190"/>
      <c r="AO20" s="190"/>
      <c r="AP20" s="190"/>
      <c r="AQ20" s="190"/>
      <c r="AR20" s="64"/>
      <c r="AS20" s="64"/>
      <c r="AT20" s="64"/>
      <c r="AU20" s="64"/>
      <c r="AV20" s="64"/>
      <c r="AW20" s="64"/>
    </row>
    <row r="21" spans="1:49" ht="15.75" customHeight="1">
      <c r="A21" s="1">
        <v>18</v>
      </c>
      <c r="B21" s="22">
        <f>'Data Entry'!B21</f>
        <v>0</v>
      </c>
      <c r="C21" s="2">
        <f>'Data Entry'!C21</f>
        <v>0</v>
      </c>
      <c r="D21" s="129">
        <f>'BA Form 2 Event Data'!E24</f>
        <v>0</v>
      </c>
      <c r="E21" s="130">
        <f>'BA Form 2 Event Data'!AH24-'BA Form 2 Event Data'!W24</f>
        <v>0</v>
      </c>
      <c r="F21" s="131">
        <f>'BA Form 2 Event Data'!X24</f>
        <v>0</v>
      </c>
      <c r="G21" s="43">
        <f ca="1">IF(CELL("type",Adjustments!$V21) = "v",(Adjustments!$D21+Adjustments!$G21+Adjustments!$J21+Adjustments!$M21+Adjustments!$S21),0)</f>
        <v>0</v>
      </c>
      <c r="H21" s="57">
        <f>'BA Form 2 Event Data'!AI24</f>
        <v>0</v>
      </c>
      <c r="I21" s="43">
        <f ca="1">IF(CELL("type",Adjustments!$V21) = "v",(Adjustments!$E21+Adjustments!$H21+Adjustments!$K21+Adjustments!$N21+Adjustments!$Q21+Adjustments!$T21),0)</f>
        <v>0</v>
      </c>
      <c r="J21" s="43" t="str">
        <f t="shared" ca="1" si="0"/>
        <v/>
      </c>
      <c r="K21" s="1" t="str">
        <f>'Data Entry'!K21</f>
        <v>Y</v>
      </c>
      <c r="L21" s="32" t="str">
        <f t="shared" ca="1" si="1"/>
        <v/>
      </c>
      <c r="M21" s="3" t="s">
        <v>6</v>
      </c>
      <c r="P21" s="131">
        <f>'BA Form 2 Event Data'!AF24</f>
        <v>0</v>
      </c>
      <c r="Q21" s="131">
        <f>'BA Form 2 Event Data'!AT24</f>
        <v>0</v>
      </c>
      <c r="R21" s="151"/>
      <c r="AI21">
        <v>-3.7502288818359375E-2</v>
      </c>
      <c r="AJ21">
        <v>0.35530900955200195</v>
      </c>
      <c r="AM21" s="190" t="s">
        <v>93</v>
      </c>
      <c r="AN21" s="190"/>
      <c r="AO21" s="190"/>
      <c r="AP21" s="190"/>
      <c r="AQ21" s="190"/>
      <c r="AR21" s="64"/>
      <c r="AS21" s="64"/>
      <c r="AT21" s="64"/>
      <c r="AU21" s="64"/>
      <c r="AV21" s="64"/>
      <c r="AW21" s="64"/>
    </row>
    <row r="22" spans="1:49" ht="15.75" customHeight="1">
      <c r="A22" s="1">
        <v>19</v>
      </c>
      <c r="B22" s="21">
        <f>'Data Entry'!B22</f>
        <v>0</v>
      </c>
      <c r="C22" s="25">
        <f>'Data Entry'!C22</f>
        <v>0</v>
      </c>
      <c r="D22" s="129">
        <f>'BA Form 2 Event Data'!E25</f>
        <v>0</v>
      </c>
      <c r="E22" s="130">
        <f>'BA Form 2 Event Data'!AH25-'BA Form 2 Event Data'!W25</f>
        <v>0</v>
      </c>
      <c r="F22" s="131">
        <f>'BA Form 2 Event Data'!X25</f>
        <v>0</v>
      </c>
      <c r="G22" s="43">
        <f ca="1">IF(CELL("type",Adjustments!$V22) = "v",(Adjustments!$D22+Adjustments!$G22+Adjustments!$J22+Adjustments!$M22+Adjustments!$S22),0)</f>
        <v>0</v>
      </c>
      <c r="H22" s="57">
        <f>'BA Form 2 Event Data'!AI25</f>
        <v>0</v>
      </c>
      <c r="I22" s="43">
        <f ca="1">IF(CELL("type",Adjustments!$V22) = "v",(Adjustments!$E22+Adjustments!$H22+Adjustments!$K22+Adjustments!$N22+Adjustments!$Q22+Adjustments!$T22),0)</f>
        <v>0</v>
      </c>
      <c r="J22" s="43" t="str">
        <f t="shared" ca="1" si="0"/>
        <v/>
      </c>
      <c r="K22" s="1" t="str">
        <f>'Data Entry'!K22</f>
        <v>Y</v>
      </c>
      <c r="L22" s="32" t="str">
        <f t="shared" ca="1" si="1"/>
        <v/>
      </c>
      <c r="M22" s="5" t="e">
        <f ca="1">AVERAGE(J4:J45)</f>
        <v>#DIV/0!</v>
      </c>
      <c r="N22" t="str">
        <f>'Data Entry'!N22</f>
        <v>Average Frequency Response (MW/0.1Hz)</v>
      </c>
      <c r="P22" s="131">
        <f>'BA Form 2 Event Data'!AF25</f>
        <v>0</v>
      </c>
      <c r="Q22" s="131">
        <f>'BA Form 2 Event Data'!AT25</f>
        <v>0</v>
      </c>
      <c r="R22" s="151"/>
      <c r="AI22">
        <v>-4.75006103515625E-2</v>
      </c>
      <c r="AJ22">
        <v>2.1707018534342453</v>
      </c>
      <c r="AM22" s="190" t="s">
        <v>94</v>
      </c>
      <c r="AN22" s="190"/>
      <c r="AO22" s="190"/>
      <c r="AP22" s="190"/>
      <c r="AQ22" s="190"/>
      <c r="AR22" s="64"/>
      <c r="AS22" s="64"/>
      <c r="AT22" s="64"/>
      <c r="AU22" s="64"/>
      <c r="AV22" s="64"/>
      <c r="AW22" s="64"/>
    </row>
    <row r="23" spans="1:49" ht="15.75" customHeight="1">
      <c r="A23" s="1">
        <v>20</v>
      </c>
      <c r="B23" s="21">
        <f>'Data Entry'!B23</f>
        <v>0</v>
      </c>
      <c r="C23" s="25">
        <f>'Data Entry'!C23</f>
        <v>0</v>
      </c>
      <c r="D23" s="129">
        <f>'BA Form 2 Event Data'!E26</f>
        <v>0</v>
      </c>
      <c r="E23" s="130">
        <f>'BA Form 2 Event Data'!AH26-'BA Form 2 Event Data'!W26</f>
        <v>0</v>
      </c>
      <c r="F23" s="132">
        <f>'BA Form 2 Event Data'!X26</f>
        <v>0</v>
      </c>
      <c r="G23" s="43">
        <f ca="1">IF(CELL("type",Adjustments!$V23) = "v",(Adjustments!$D23+Adjustments!$G23+Adjustments!$J23+Adjustments!$M23+Adjustments!$S23),0)</f>
        <v>0</v>
      </c>
      <c r="H23" s="57">
        <f>'BA Form 2 Event Data'!AI26</f>
        <v>0</v>
      </c>
      <c r="I23" s="43">
        <f ca="1">IF(CELL("type",Adjustments!$V23) = "v",(Adjustments!$E23+Adjustments!$H23+Adjustments!$K23+Adjustments!$N23+Adjustments!$Q23+Adjustments!$T23),0)</f>
        <v>0</v>
      </c>
      <c r="J23" s="43" t="str">
        <f t="shared" ca="1" si="0"/>
        <v/>
      </c>
      <c r="K23" s="1" t="str">
        <f>'Data Entry'!K23</f>
        <v>Y</v>
      </c>
      <c r="L23" s="32" t="str">
        <f t="shared" ca="1" si="1"/>
        <v/>
      </c>
      <c r="M23" s="5"/>
      <c r="N23" s="24"/>
      <c r="P23" s="131">
        <f>'BA Form 2 Event Data'!AF26</f>
        <v>0</v>
      </c>
      <c r="Q23" s="131">
        <f>'BA Form 2 Event Data'!AT26</f>
        <v>0</v>
      </c>
      <c r="R23" s="151"/>
      <c r="AI23">
        <v>-5.5500030517578125E-2</v>
      </c>
      <c r="AJ23">
        <v>29.382074276606243</v>
      </c>
      <c r="AM23" s="190" t="s">
        <v>95</v>
      </c>
      <c r="AN23" s="190"/>
      <c r="AO23" s="190"/>
      <c r="AP23" s="190"/>
      <c r="AQ23" s="190"/>
      <c r="AR23" s="64"/>
      <c r="AS23" s="64"/>
      <c r="AT23" s="64"/>
      <c r="AU23" s="64"/>
      <c r="AV23" s="64"/>
      <c r="AW23" s="64"/>
    </row>
    <row r="24" spans="1:49" ht="15.75" customHeight="1">
      <c r="A24" s="1">
        <v>21</v>
      </c>
      <c r="B24" s="23">
        <f>'Data Entry'!B24</f>
        <v>0</v>
      </c>
      <c r="C24" s="2">
        <f>'Data Entry'!C24</f>
        <v>0</v>
      </c>
      <c r="D24" s="129">
        <f>'BA Form 2 Event Data'!E27</f>
        <v>0</v>
      </c>
      <c r="E24" s="130">
        <f>'BA Form 2 Event Data'!AH27-'BA Form 2 Event Data'!W27</f>
        <v>0</v>
      </c>
      <c r="F24" s="132">
        <f>'BA Form 2 Event Data'!X27</f>
        <v>0</v>
      </c>
      <c r="G24" s="43">
        <f ca="1">IF(CELL("type",Adjustments!$V24) = "v",(Adjustments!$D24+Adjustments!$G24+Adjustments!$J24+Adjustments!$M24+Adjustments!$S24),0)</f>
        <v>0</v>
      </c>
      <c r="H24" s="57">
        <f>'BA Form 2 Event Data'!AI27</f>
        <v>0</v>
      </c>
      <c r="I24" s="43">
        <f ca="1">IF(CELL("type",Adjustments!$V24) = "v",(Adjustments!$E24+Adjustments!$H24+Adjustments!$K24+Adjustments!$N24+Adjustments!$Q24+Adjustments!$T24),0)</f>
        <v>0</v>
      </c>
      <c r="J24" s="43" t="str">
        <f t="shared" ca="1" si="0"/>
        <v/>
      </c>
      <c r="K24" s="1" t="str">
        <f>'Data Entry'!K24</f>
        <v>Y</v>
      </c>
      <c r="L24" s="32" t="str">
        <f t="shared" ca="1" si="1"/>
        <v/>
      </c>
      <c r="M24" s="5">
        <f>LINEST(AJ4:AJ28,10*AI4:AI28,FALSE)</f>
        <v>-33.770602632089336</v>
      </c>
      <c r="N24" t="str">
        <f>'Data Entry'!N24</f>
        <v>Regression Estimate of Frequency Response (MW/0.1Hz)</v>
      </c>
      <c r="P24" s="131">
        <f>'BA Form 2 Event Data'!AF27</f>
        <v>0</v>
      </c>
      <c r="Q24" s="131">
        <f>'BA Form 2 Event Data'!AT27</f>
        <v>0</v>
      </c>
      <c r="R24" s="151"/>
      <c r="AI24">
        <v>-4.7E-2</v>
      </c>
      <c r="AJ24">
        <v>4.6013813018798828</v>
      </c>
      <c r="AM24" s="190" t="s">
        <v>96</v>
      </c>
      <c r="AN24" s="190"/>
      <c r="AO24" s="190"/>
      <c r="AP24" s="190"/>
      <c r="AQ24" s="190"/>
      <c r="AR24" s="64"/>
      <c r="AS24" s="64"/>
      <c r="AT24" s="64"/>
      <c r="AU24" s="64"/>
      <c r="AV24" s="64"/>
      <c r="AW24" s="64"/>
    </row>
    <row r="25" spans="1:49" ht="15.75" customHeight="1">
      <c r="A25" s="1">
        <v>22</v>
      </c>
      <c r="B25" s="23">
        <f>'Data Entry'!B25</f>
        <v>0</v>
      </c>
      <c r="C25" s="2">
        <f>'Data Entry'!C25</f>
        <v>0</v>
      </c>
      <c r="D25" s="129">
        <f>'BA Form 2 Event Data'!E28</f>
        <v>0</v>
      </c>
      <c r="E25" s="130">
        <f>'BA Form 2 Event Data'!AH28-'BA Form 2 Event Data'!W28</f>
        <v>0</v>
      </c>
      <c r="F25" s="131">
        <f>'BA Form 2 Event Data'!X28</f>
        <v>0</v>
      </c>
      <c r="G25" s="43">
        <f ca="1">IF(CELL("type",Adjustments!$V25) = "v",(Adjustments!$D25+Adjustments!$G25+Adjustments!$J25+Adjustments!$M25+Adjustments!$S25),0)</f>
        <v>0</v>
      </c>
      <c r="H25" s="57">
        <f>'BA Form 2 Event Data'!AI28</f>
        <v>0</v>
      </c>
      <c r="I25" s="43">
        <f ca="1">IF(CELL("type",Adjustments!$V25) = "v",(Adjustments!$E25+Adjustments!$H25+Adjustments!$K25+Adjustments!$N25+Adjustments!$Q25+Adjustments!$T25),0)</f>
        <v>0</v>
      </c>
      <c r="J25" s="43" t="str">
        <f t="shared" ca="1" si="0"/>
        <v/>
      </c>
      <c r="K25" s="1" t="str">
        <f>'Data Entry'!K25</f>
        <v>Y</v>
      </c>
      <c r="L25" s="32" t="str">
        <f t="shared" ca="1" si="1"/>
        <v/>
      </c>
      <c r="P25" s="131">
        <f>'BA Form 2 Event Data'!AF28</f>
        <v>0</v>
      </c>
      <c r="Q25" s="131">
        <f>'BA Form 2 Event Data'!AT28</f>
        <v>0</v>
      </c>
      <c r="R25" s="151"/>
      <c r="AI25">
        <v>-6.0000000000002274E-2</v>
      </c>
      <c r="AJ25">
        <v>1.5935148795445762</v>
      </c>
      <c r="AM25" s="190" t="s">
        <v>51</v>
      </c>
      <c r="AN25" s="190"/>
      <c r="AO25" s="190"/>
      <c r="AP25" s="190"/>
      <c r="AQ25" s="190"/>
      <c r="AR25" s="64"/>
      <c r="AS25" s="64"/>
      <c r="AT25" s="64"/>
      <c r="AU25" s="64"/>
      <c r="AV25" s="64"/>
      <c r="AW25" s="64"/>
    </row>
    <row r="26" spans="1:49" ht="15.75" customHeight="1">
      <c r="A26" s="1">
        <v>23</v>
      </c>
      <c r="B26" s="21">
        <f>'Data Entry'!B26</f>
        <v>0</v>
      </c>
      <c r="C26" s="25">
        <f>'Data Entry'!C26</f>
        <v>0</v>
      </c>
      <c r="D26" s="129">
        <f>'BA Form 2 Event Data'!E29</f>
        <v>0</v>
      </c>
      <c r="E26" s="130">
        <f>'BA Form 2 Event Data'!AH29-'BA Form 2 Event Data'!W29</f>
        <v>0</v>
      </c>
      <c r="F26" s="131">
        <f>'BA Form 2 Event Data'!X29</f>
        <v>0</v>
      </c>
      <c r="G26" s="43">
        <f ca="1">IF(CELL("type",Adjustments!$V26) = "v",(Adjustments!$D26+Adjustments!$G26+Adjustments!$J26+Adjustments!$M26+Adjustments!$S26),0)</f>
        <v>0</v>
      </c>
      <c r="H26" s="57">
        <f>'BA Form 2 Event Data'!AI29</f>
        <v>0</v>
      </c>
      <c r="I26" s="43">
        <f ca="1">IF(CELL("type",Adjustments!$V26) = "v",(Adjustments!$E26+Adjustments!$H26+Adjustments!$K26+Adjustments!$N26+Adjustments!$Q26+Adjustments!$T26),0)</f>
        <v>0</v>
      </c>
      <c r="J26" s="43" t="str">
        <f t="shared" ca="1" si="0"/>
        <v/>
      </c>
      <c r="K26" s="1" t="str">
        <f>'Data Entry'!K26</f>
        <v>Y</v>
      </c>
      <c r="L26" s="32" t="str">
        <f t="shared" ca="1" si="1"/>
        <v/>
      </c>
      <c r="M26" s="5"/>
      <c r="N26" s="24"/>
      <c r="P26" s="131">
        <f>'BA Form 2 Event Data'!AF29</f>
        <v>0</v>
      </c>
      <c r="Q26" s="131">
        <f>'BA Form 2 Event Data'!AT29</f>
        <v>0</v>
      </c>
      <c r="R26" s="151"/>
      <c r="AI26">
        <v>-5.9999999999995168E-2</v>
      </c>
      <c r="AJ26">
        <v>52.370907783508301</v>
      </c>
      <c r="AM26" s="190" t="s">
        <v>52</v>
      </c>
      <c r="AN26" s="190"/>
      <c r="AO26" s="190"/>
      <c r="AP26" s="190"/>
      <c r="AQ26" s="190"/>
      <c r="AR26" s="64"/>
      <c r="AS26" s="64"/>
      <c r="AT26" s="64"/>
      <c r="AU26" s="64"/>
      <c r="AV26" s="64"/>
      <c r="AW26" s="64"/>
    </row>
    <row r="27" spans="1:49" ht="15.75" customHeight="1">
      <c r="A27" s="1">
        <v>24</v>
      </c>
      <c r="B27" s="21">
        <f>'Data Entry'!B27</f>
        <v>0</v>
      </c>
      <c r="C27" s="25">
        <f>'Data Entry'!C27</f>
        <v>0</v>
      </c>
      <c r="D27" s="129">
        <f>'BA Form 2 Event Data'!E30</f>
        <v>0</v>
      </c>
      <c r="E27" s="130">
        <f>'BA Form 2 Event Data'!AH30-'BA Form 2 Event Data'!W30</f>
        <v>0</v>
      </c>
      <c r="F27" s="131">
        <f>'BA Form 2 Event Data'!X30</f>
        <v>0</v>
      </c>
      <c r="G27" s="43">
        <f ca="1">IF(CELL("type",Adjustments!$V27) = "v",(Adjustments!$D27+Adjustments!$G27+Adjustments!$J27+Adjustments!$M27+Adjustments!$S27),0)</f>
        <v>0</v>
      </c>
      <c r="H27" s="57">
        <f>'BA Form 2 Event Data'!AI30</f>
        <v>0</v>
      </c>
      <c r="I27" s="43">
        <f ca="1">IF(CELL("type",Adjustments!$V27) = "v",(Adjustments!$E27+Adjustments!$H27+Adjustments!$K27+Adjustments!$N27+Adjustments!$Q27+Adjustments!$T27),0)</f>
        <v>0</v>
      </c>
      <c r="J27" s="43" t="str">
        <f t="shared" ca="1" si="0"/>
        <v/>
      </c>
      <c r="K27" s="1" t="str">
        <f>'Data Entry'!K27</f>
        <v>Y</v>
      </c>
      <c r="L27" s="32" t="str">
        <f t="shared" ca="1" si="1"/>
        <v/>
      </c>
      <c r="M27" s="5"/>
      <c r="N27" s="28"/>
      <c r="P27" s="131">
        <f>'BA Form 2 Event Data'!AF30</f>
        <v>0</v>
      </c>
      <c r="Q27" s="131">
        <f>'BA Form 2 Event Data'!AT30</f>
        <v>0</v>
      </c>
      <c r="R27" s="151"/>
      <c r="AI27">
        <v>-5.1000000000001933E-2</v>
      </c>
      <c r="AJ27">
        <v>33.947873671849564</v>
      </c>
      <c r="AM27" s="190" t="s">
        <v>53</v>
      </c>
      <c r="AN27" s="190"/>
      <c r="AO27" s="190"/>
      <c r="AP27" s="190"/>
      <c r="AQ27" s="190"/>
      <c r="AR27" s="64"/>
      <c r="AS27" s="64"/>
      <c r="AT27" s="64"/>
      <c r="AU27" s="64"/>
      <c r="AV27" s="64"/>
      <c r="AW27" s="64"/>
    </row>
    <row r="28" spans="1:49" ht="15.75" customHeight="1">
      <c r="A28" s="1">
        <v>25</v>
      </c>
      <c r="B28" s="23">
        <f>'Data Entry'!B28</f>
        <v>0</v>
      </c>
      <c r="C28" s="2">
        <f>'Data Entry'!C28</f>
        <v>0</v>
      </c>
      <c r="D28" s="129">
        <f>'BA Form 2 Event Data'!E31</f>
        <v>0</v>
      </c>
      <c r="E28" s="130">
        <f>'BA Form 2 Event Data'!AH31-'BA Form 2 Event Data'!W31</f>
        <v>0</v>
      </c>
      <c r="F28" s="131">
        <f>'BA Form 2 Event Data'!X31</f>
        <v>0</v>
      </c>
      <c r="G28" s="43">
        <f ca="1">IF(CELL("type",Adjustments!$V28) = "v",(Adjustments!$D28+Adjustments!$G28+Adjustments!$J28+Adjustments!$M28+Adjustments!$S28),0)</f>
        <v>0</v>
      </c>
      <c r="H28" s="57">
        <f>'BA Form 2 Event Data'!AI31</f>
        <v>0</v>
      </c>
      <c r="I28" s="43">
        <f ca="1">IF(CELL("type",Adjustments!$V28) = "v",(Adjustments!$E28+Adjustments!$H28+Adjustments!$K28+Adjustments!$N28+Adjustments!$Q28+Adjustments!$T28),0)</f>
        <v>0</v>
      </c>
      <c r="J28" s="43" t="str">
        <f t="shared" ca="1" si="0"/>
        <v/>
      </c>
      <c r="K28" s="1" t="str">
        <f>'Data Entry'!K28</f>
        <v>Y</v>
      </c>
      <c r="L28" s="32" t="str">
        <f t="shared" ca="1" si="1"/>
        <v/>
      </c>
      <c r="M28" s="11"/>
      <c r="P28" s="131">
        <f>'BA Form 2 Event Data'!AF31</f>
        <v>0</v>
      </c>
      <c r="Q28" s="131">
        <f>'BA Form 2 Event Data'!AT31</f>
        <v>0</v>
      </c>
      <c r="R28" s="151"/>
      <c r="AI28">
        <v>-0.1</v>
      </c>
      <c r="AJ28">
        <v>100</v>
      </c>
      <c r="AM28" s="190" t="s">
        <v>97</v>
      </c>
      <c r="AN28" s="190"/>
      <c r="AO28" s="190"/>
      <c r="AP28" s="190"/>
      <c r="AQ28" s="190"/>
      <c r="AR28" s="64"/>
      <c r="AS28" s="64"/>
      <c r="AT28" s="64"/>
      <c r="AU28" s="64"/>
      <c r="AV28" s="64"/>
      <c r="AW28" s="64"/>
    </row>
    <row r="29" spans="1:49" ht="15.75" customHeight="1">
      <c r="A29" s="1">
        <v>26</v>
      </c>
      <c r="B29" s="23">
        <f>'Data Entry'!B29</f>
        <v>0</v>
      </c>
      <c r="C29" s="2">
        <f>'Data Entry'!C29</f>
        <v>0</v>
      </c>
      <c r="D29" s="129">
        <f>'BA Form 2 Event Data'!E32</f>
        <v>0</v>
      </c>
      <c r="E29" s="130">
        <f>'BA Form 2 Event Data'!AH32-'BA Form 2 Event Data'!W32</f>
        <v>0</v>
      </c>
      <c r="F29" s="131">
        <f>'BA Form 2 Event Data'!X32</f>
        <v>0</v>
      </c>
      <c r="G29" s="43">
        <f ca="1">IF(CELL("type",Adjustments!$V29) = "v",(Adjustments!$D29+Adjustments!$G29+Adjustments!$J29+Adjustments!$M29+Adjustments!$S29),0)</f>
        <v>0</v>
      </c>
      <c r="H29" s="57">
        <f>'BA Form 2 Event Data'!AI32</f>
        <v>0</v>
      </c>
      <c r="I29" s="43">
        <f ca="1">IF(CELL("type",Adjustments!$V29) = "v",(Adjustments!$E29+Adjustments!$H29+Adjustments!$K29+Adjustments!$N29+Adjustments!$Q29+Adjustments!$T29),0)</f>
        <v>0</v>
      </c>
      <c r="J29" s="43" t="str">
        <f t="shared" ca="1" si="0"/>
        <v/>
      </c>
      <c r="K29" s="1" t="str">
        <f>'Data Entry'!K29</f>
        <v>Y</v>
      </c>
      <c r="L29" s="32" t="str">
        <f t="shared" ca="1" si="1"/>
        <v/>
      </c>
      <c r="O29" s="28"/>
      <c r="P29" s="131">
        <f>'BA Form 2 Event Data'!AF32</f>
        <v>0</v>
      </c>
      <c r="Q29" s="131">
        <f>'BA Form 2 Event Data'!AT32</f>
        <v>0</v>
      </c>
      <c r="R29" s="151"/>
      <c r="AM29" s="190" t="s">
        <v>54</v>
      </c>
      <c r="AN29" s="190"/>
      <c r="AO29" s="190"/>
      <c r="AP29" s="190"/>
      <c r="AQ29" s="190"/>
      <c r="AR29" s="64"/>
      <c r="AS29" s="64"/>
      <c r="AT29" s="64"/>
      <c r="AU29" s="64"/>
      <c r="AV29" s="64"/>
      <c r="AW29" s="64"/>
    </row>
    <row r="30" spans="1:49" ht="15.75" customHeight="1">
      <c r="A30" s="1">
        <v>27</v>
      </c>
      <c r="B30" s="21">
        <f>'Data Entry'!B30</f>
        <v>0</v>
      </c>
      <c r="C30" s="25">
        <f>'Data Entry'!C30</f>
        <v>0</v>
      </c>
      <c r="D30" s="129">
        <f>'BA Form 2 Event Data'!E33</f>
        <v>0</v>
      </c>
      <c r="E30" s="130">
        <f>'BA Form 2 Event Data'!AH33-'BA Form 2 Event Data'!W33</f>
        <v>0</v>
      </c>
      <c r="F30" s="131">
        <f>'BA Form 2 Event Data'!X33</f>
        <v>0</v>
      </c>
      <c r="G30" s="43">
        <f ca="1">IF(CELL("type",Adjustments!$V30) = "v",(Adjustments!$D30+Adjustments!$G30+Adjustments!$J30+Adjustments!$M30+Adjustments!$S30),0)</f>
        <v>0</v>
      </c>
      <c r="H30" s="57">
        <f>'BA Form 2 Event Data'!AI33</f>
        <v>0</v>
      </c>
      <c r="I30" s="43">
        <f ca="1">IF(CELL("type",Adjustments!$V30) = "v",(Adjustments!$E30+Adjustments!$H30+Adjustments!$K30+Adjustments!$N30+Adjustments!$Q30+Adjustments!$T30),0)</f>
        <v>0</v>
      </c>
      <c r="J30" s="43" t="str">
        <f t="shared" ca="1" si="0"/>
        <v/>
      </c>
      <c r="K30" s="1" t="str">
        <f>'Data Entry'!K30</f>
        <v>Y</v>
      </c>
      <c r="L30" s="32" t="str">
        <f t="shared" ca="1" si="1"/>
        <v/>
      </c>
      <c r="M30" t="s">
        <v>10</v>
      </c>
      <c r="N30" t="str">
        <f>'Data Entry'!N30</f>
        <v xml:space="preserve">Next Year's </v>
      </c>
      <c r="O30" s="3"/>
      <c r="P30" s="131">
        <f>'BA Form 2 Event Data'!AF33</f>
        <v>0</v>
      </c>
      <c r="Q30" s="131">
        <f>'BA Form 2 Event Data'!AT33</f>
        <v>0</v>
      </c>
      <c r="R30" s="151"/>
      <c r="AM30" s="190" t="s">
        <v>55</v>
      </c>
      <c r="AN30" s="190"/>
      <c r="AO30" s="190"/>
      <c r="AP30" s="190"/>
      <c r="AQ30" s="190"/>
      <c r="AR30" s="64"/>
      <c r="AS30" s="64"/>
      <c r="AT30" s="64"/>
      <c r="AU30" s="64"/>
      <c r="AV30" s="64"/>
      <c r="AW30" s="64"/>
    </row>
    <row r="31" spans="1:49" ht="16.5" customHeight="1" thickBot="1">
      <c r="A31" s="1">
        <v>28</v>
      </c>
      <c r="B31" s="21">
        <f>'Data Entry'!B31</f>
        <v>0</v>
      </c>
      <c r="C31" s="25">
        <f>'Data Entry'!C31</f>
        <v>0</v>
      </c>
      <c r="D31" s="129">
        <f>'BA Form 2 Event Data'!E34</f>
        <v>0</v>
      </c>
      <c r="E31" s="130">
        <f>'BA Form 2 Event Data'!AH34-'BA Form 2 Event Data'!W34</f>
        <v>0</v>
      </c>
      <c r="F31" s="131">
        <f>'BA Form 2 Event Data'!X34</f>
        <v>0</v>
      </c>
      <c r="G31" s="43">
        <f ca="1">IF(CELL("type",Adjustments!$V31) = "v",(Adjustments!$D31+Adjustments!$G31+Adjustments!$J31+Adjustments!$M31+Adjustments!$S31),0)</f>
        <v>0</v>
      </c>
      <c r="H31" s="57">
        <f>'BA Form 2 Event Data'!AI34</f>
        <v>0</v>
      </c>
      <c r="I31" s="43">
        <f ca="1">IF(CELL("type",Adjustments!$V31) = "v",(Adjustments!$E31+Adjustments!$H31+Adjustments!$K31+Adjustments!$N31+Adjustments!$Q31+Adjustments!$T31),0)</f>
        <v>0</v>
      </c>
      <c r="J31" s="43" t="str">
        <f t="shared" ca="1" si="0"/>
        <v/>
      </c>
      <c r="K31" s="1" t="str">
        <f>'Data Entry'!K31</f>
        <v>Y</v>
      </c>
      <c r="L31" s="32" t="str">
        <f t="shared" ca="1" si="1"/>
        <v/>
      </c>
      <c r="M31" s="1">
        <f>'Data Entry'!M31</f>
        <v>-70</v>
      </c>
      <c r="N31" s="3" t="str">
        <f>'Data Entry'!N31</f>
        <v>2012 Frequency Response Obligation (FRO)</v>
      </c>
      <c r="P31" s="131">
        <f>'BA Form 2 Event Data'!AF34</f>
        <v>0</v>
      </c>
      <c r="Q31" s="131">
        <f>'BA Form 2 Event Data'!AT34</f>
        <v>0</v>
      </c>
      <c r="R31" s="151"/>
      <c r="AM31" s="190" t="s">
        <v>56</v>
      </c>
      <c r="AN31" s="190"/>
      <c r="AO31" s="190"/>
      <c r="AP31" s="190"/>
      <c r="AQ31" s="190"/>
      <c r="AR31" s="64"/>
      <c r="AS31" s="64"/>
      <c r="AT31" s="64"/>
      <c r="AU31" s="64"/>
      <c r="AV31" s="64"/>
      <c r="AW31" s="64"/>
    </row>
    <row r="32" spans="1:49" ht="25.5" customHeight="1">
      <c r="A32" s="1">
        <v>29</v>
      </c>
      <c r="B32" s="23">
        <f>'Data Entry'!B32</f>
        <v>0</v>
      </c>
      <c r="C32" s="2">
        <f>'Data Entry'!C32</f>
        <v>0</v>
      </c>
      <c r="D32" s="129">
        <f>'BA Form 2 Event Data'!E35</f>
        <v>0</v>
      </c>
      <c r="E32" s="130">
        <f>'BA Form 2 Event Data'!AH35-'BA Form 2 Event Data'!W35</f>
        <v>0</v>
      </c>
      <c r="F32" s="132">
        <f>'BA Form 2 Event Data'!X35</f>
        <v>0</v>
      </c>
      <c r="G32" s="43">
        <f ca="1">IF(CELL("type",Adjustments!$V32) = "v",(Adjustments!$D32+Adjustments!$G32+Adjustments!$J32+Adjustments!$M32+Adjustments!$S32),0)</f>
        <v>0</v>
      </c>
      <c r="H32" s="57">
        <f>'BA Form 2 Event Data'!AI35</f>
        <v>0</v>
      </c>
      <c r="I32" s="43">
        <f ca="1">IF(CELL("type",Adjustments!$V32) = "v",(Adjustments!$E32+Adjustments!$H32+Adjustments!$K32+Adjustments!$N32+Adjustments!$Q32+Adjustments!$T32),0)</f>
        <v>0</v>
      </c>
      <c r="J32" s="43" t="str">
        <f t="shared" ca="1" si="0"/>
        <v/>
      </c>
      <c r="K32" s="1" t="str">
        <f>'Data Entry'!K32</f>
        <v>Y</v>
      </c>
      <c r="L32" s="32" t="str">
        <f t="shared" ca="1" si="1"/>
        <v/>
      </c>
      <c r="M32" s="26" t="e">
        <f ca="1">MIN(M34,((-M15-M14)/2)*$L$3/100,M31)</f>
        <v>#DIV/0!</v>
      </c>
      <c r="N32" s="33" t="str">
        <f>M7&amp;" Frequency Bias Setting - (minimum of FRM, next year's FRO, or "&amp;L3&amp;"% of Projected Peak [Load + Gen]/2)"</f>
        <v>1901 Frequency Bias Setting - (minimum of FRM, next year's FRO, or 0.8% of Projected Peak [Load + Gen]/2)</v>
      </c>
      <c r="P32" s="131">
        <f>'BA Form 2 Event Data'!AF35</f>
        <v>0</v>
      </c>
      <c r="Q32" s="131">
        <f>'BA Form 2 Event Data'!AT35</f>
        <v>0</v>
      </c>
      <c r="R32" s="151"/>
      <c r="AM32" s="190" t="s">
        <v>57</v>
      </c>
      <c r="AN32" s="190"/>
      <c r="AO32" s="190"/>
      <c r="AP32" s="190"/>
      <c r="AQ32" s="190"/>
      <c r="AR32" s="64"/>
      <c r="AS32" s="64"/>
      <c r="AT32" s="64"/>
      <c r="AU32" s="64"/>
      <c r="AV32" s="64"/>
      <c r="AW32" s="64"/>
    </row>
    <row r="33" spans="1:49" ht="15.75" customHeight="1">
      <c r="A33" s="1">
        <v>30</v>
      </c>
      <c r="B33" s="23">
        <f>'Data Entry'!B33</f>
        <v>0</v>
      </c>
      <c r="C33" s="2">
        <f>'Data Entry'!C33</f>
        <v>0</v>
      </c>
      <c r="D33" s="129">
        <f>'BA Form 2 Event Data'!E36</f>
        <v>0</v>
      </c>
      <c r="E33" s="130">
        <f>'BA Form 2 Event Data'!AH36-'BA Form 2 Event Data'!W36</f>
        <v>0</v>
      </c>
      <c r="F33" s="132">
        <f>'BA Form 2 Event Data'!X36</f>
        <v>0</v>
      </c>
      <c r="G33" s="43">
        <f ca="1">IF(CELL("type",Adjustments!$V33) = "v",(Adjustments!$D33+Adjustments!$G33+Adjustments!$J33+Adjustments!$M33+Adjustments!$S33),0)</f>
        <v>0</v>
      </c>
      <c r="H33" s="57">
        <f>'BA Form 2 Event Data'!AI36</f>
        <v>0</v>
      </c>
      <c r="I33" s="43">
        <f ca="1">IF(CELL("type",Adjustments!$V33) = "v",(Adjustments!$E33+Adjustments!$H33+Adjustments!$K33+Adjustments!$N33+Adjustments!$Q33+Adjustments!$T33),0)</f>
        <v>0</v>
      </c>
      <c r="J33" s="43" t="str">
        <f t="shared" ca="1" si="0"/>
        <v/>
      </c>
      <c r="K33" s="1" t="str">
        <f>'Data Entry'!K33</f>
        <v>Y</v>
      </c>
      <c r="L33" s="32" t="str">
        <f t="shared" ca="1" si="1"/>
        <v/>
      </c>
      <c r="M33" s="34"/>
      <c r="N33" s="35"/>
      <c r="P33" s="131">
        <f>'BA Form 2 Event Data'!AF36</f>
        <v>0</v>
      </c>
      <c r="Q33" s="131">
        <f>'BA Form 2 Event Data'!AT36</f>
        <v>0</v>
      </c>
      <c r="R33" s="151"/>
      <c r="AJ33" t="s">
        <v>20</v>
      </c>
      <c r="AM33" s="190" t="s">
        <v>98</v>
      </c>
      <c r="AN33" s="190"/>
      <c r="AO33" s="190"/>
      <c r="AP33" s="190"/>
      <c r="AQ33" s="190"/>
      <c r="AR33" s="64"/>
      <c r="AS33" s="64"/>
      <c r="AT33" s="64"/>
      <c r="AU33" s="64"/>
      <c r="AV33" s="64"/>
      <c r="AW33" s="64"/>
    </row>
    <row r="34" spans="1:49" ht="16.5" customHeight="1" thickBot="1">
      <c r="A34" s="1">
        <v>31</v>
      </c>
      <c r="B34" s="21">
        <f>'Data Entry'!B34</f>
        <v>0</v>
      </c>
      <c r="C34" s="25">
        <f>'Data Entry'!C34</f>
        <v>0</v>
      </c>
      <c r="D34" s="129">
        <f>'BA Form 2 Event Data'!E37</f>
        <v>0</v>
      </c>
      <c r="E34" s="130">
        <f>'BA Form 2 Event Data'!AH37-'BA Form 2 Event Data'!W37</f>
        <v>0</v>
      </c>
      <c r="F34" s="131">
        <f>'BA Form 2 Event Data'!X37</f>
        <v>0</v>
      </c>
      <c r="G34" s="43">
        <f ca="1">IF(CELL("type",Adjustments!$V34) = "v",(Adjustments!$D34+Adjustments!$G34+Adjustments!$J34+Adjustments!$M34+Adjustments!$S34),0)</f>
        <v>0</v>
      </c>
      <c r="H34" s="57">
        <f>'BA Form 2 Event Data'!AI37</f>
        <v>0</v>
      </c>
      <c r="I34" s="43">
        <f ca="1">IF(CELL("type",Adjustments!$V34) = "v",(Adjustments!$E34+Adjustments!$H34+Adjustments!$K34+Adjustments!$N34+Adjustments!$Q34+Adjustments!$T34),0)</f>
        <v>0</v>
      </c>
      <c r="J34" s="43" t="str">
        <f t="shared" ca="1" si="0"/>
        <v/>
      </c>
      <c r="K34" s="1" t="str">
        <f>'Data Entry'!K34</f>
        <v>Y</v>
      </c>
      <c r="L34" s="32" t="str">
        <f t="shared" ca="1" si="1"/>
        <v/>
      </c>
      <c r="M34" s="27" t="e">
        <f ca="1">MEDIAN(J4:J45)</f>
        <v>#DIV/0!</v>
      </c>
      <c r="N34" s="36" t="str">
        <f>M18&amp;" FRM - Median Frequency Response (MW/0.1Hz)"</f>
        <v>1900 FRM - Median Frequency Response (MW/0.1Hz)</v>
      </c>
      <c r="P34" s="131">
        <f>'BA Form 2 Event Data'!AF37</f>
        <v>0</v>
      </c>
      <c r="Q34" s="131">
        <f>'BA Form 2 Event Data'!AT37</f>
        <v>0</v>
      </c>
      <c r="R34" s="151"/>
      <c r="AJ34" t="s">
        <v>72</v>
      </c>
      <c r="AM34" s="190" t="s">
        <v>99</v>
      </c>
      <c r="AN34" s="190"/>
      <c r="AO34" s="190"/>
      <c r="AP34" s="190"/>
      <c r="AQ34" s="190"/>
      <c r="AR34" s="64"/>
      <c r="AS34" s="64"/>
      <c r="AT34" s="64"/>
      <c r="AU34" s="64"/>
      <c r="AV34" s="64"/>
      <c r="AW34" s="64"/>
    </row>
    <row r="35" spans="1:49" ht="15.75" customHeight="1">
      <c r="A35" s="1">
        <v>32</v>
      </c>
      <c r="B35" s="21">
        <f>'Data Entry'!B35</f>
        <v>0</v>
      </c>
      <c r="C35" s="25">
        <f>'Data Entry'!C35</f>
        <v>0</v>
      </c>
      <c r="D35" s="129">
        <f>'BA Form 2 Event Data'!E38</f>
        <v>0</v>
      </c>
      <c r="E35" s="130">
        <f>'BA Form 2 Event Data'!AH38-'BA Form 2 Event Data'!W38</f>
        <v>0</v>
      </c>
      <c r="F35" s="131">
        <f>'BA Form 2 Event Data'!X38</f>
        <v>0</v>
      </c>
      <c r="G35" s="43">
        <f ca="1">IF(CELL("type",Adjustments!$V35) = "v",(Adjustments!$D35+Adjustments!$G35+Adjustments!$J35+Adjustments!$M35+Adjustments!$S35),0)</f>
        <v>0</v>
      </c>
      <c r="H35" s="57">
        <f>'BA Form 2 Event Data'!AI38</f>
        <v>0</v>
      </c>
      <c r="I35" s="43">
        <f ca="1">IF(CELL("type",Adjustments!$V35) = "v",(Adjustments!$E35+Adjustments!$H35+Adjustments!$K35+Adjustments!$N35+Adjustments!$Q35+Adjustments!$T35),0)</f>
        <v>0</v>
      </c>
      <c r="J35" s="43" t="str">
        <f t="shared" ca="1" si="0"/>
        <v/>
      </c>
      <c r="K35" s="1" t="str">
        <f>'Data Entry'!K35</f>
        <v>Y</v>
      </c>
      <c r="L35" s="32" t="str">
        <f t="shared" ca="1" si="1"/>
        <v/>
      </c>
      <c r="P35" s="131">
        <f>'BA Form 2 Event Data'!AF38</f>
        <v>0</v>
      </c>
      <c r="Q35" s="131">
        <f>'BA Form 2 Event Data'!AT38</f>
        <v>0</v>
      </c>
      <c r="R35" s="151"/>
      <c r="AM35" s="190" t="s">
        <v>58</v>
      </c>
      <c r="AN35" s="190"/>
      <c r="AO35" s="190"/>
      <c r="AP35" s="190"/>
      <c r="AQ35" s="190"/>
      <c r="AR35" s="64"/>
      <c r="AS35" s="64"/>
      <c r="AT35" s="64"/>
      <c r="AU35" s="64"/>
      <c r="AV35" s="64"/>
      <c r="AW35" s="64"/>
    </row>
    <row r="36" spans="1:49" ht="15.75" customHeight="1">
      <c r="A36" s="1">
        <v>33</v>
      </c>
      <c r="B36" s="23">
        <f>'Data Entry'!B36</f>
        <v>0</v>
      </c>
      <c r="C36" s="2">
        <f>'Data Entry'!C36</f>
        <v>0</v>
      </c>
      <c r="D36" s="129">
        <f>'BA Form 2 Event Data'!E39</f>
        <v>0</v>
      </c>
      <c r="E36" s="130">
        <f>'BA Form 2 Event Data'!AH39-'BA Form 2 Event Data'!W39</f>
        <v>0</v>
      </c>
      <c r="F36" s="132">
        <f>'BA Form 2 Event Data'!X39</f>
        <v>0</v>
      </c>
      <c r="G36" s="43">
        <f ca="1">IF(CELL("type",Adjustments!$V36) = "v",(Adjustments!$D36+Adjustments!$G36+Adjustments!$J36+Adjustments!$M36+Adjustments!$S36),0)</f>
        <v>0</v>
      </c>
      <c r="H36" s="57">
        <f>'BA Form 2 Event Data'!AI39</f>
        <v>0</v>
      </c>
      <c r="I36" s="43">
        <f ca="1">IF(CELL("type",Adjustments!$V36) = "v",(Adjustments!$E36+Adjustments!$H36+Adjustments!$K36+Adjustments!$N36+Adjustments!$Q36+Adjustments!$T36),0)</f>
        <v>0</v>
      </c>
      <c r="J36" s="43" t="str">
        <f t="shared" ca="1" si="0"/>
        <v/>
      </c>
      <c r="K36" s="1" t="str">
        <f>'Data Entry'!K36</f>
        <v>Y</v>
      </c>
      <c r="L36" s="32" t="str">
        <f t="shared" ca="1" si="1"/>
        <v/>
      </c>
      <c r="P36" s="131">
        <f>'BA Form 2 Event Data'!AF39</f>
        <v>0</v>
      </c>
      <c r="Q36" s="131">
        <f>'BA Form 2 Event Data'!AT39</f>
        <v>0</v>
      </c>
      <c r="R36" s="151"/>
      <c r="AM36" s="190" t="s">
        <v>59</v>
      </c>
      <c r="AN36" s="190"/>
      <c r="AO36" s="190"/>
      <c r="AP36" s="190"/>
      <c r="AQ36" s="190"/>
      <c r="AR36" s="64"/>
      <c r="AS36" s="64"/>
      <c r="AT36" s="64"/>
      <c r="AU36" s="64"/>
      <c r="AV36" s="64"/>
      <c r="AW36" s="64"/>
    </row>
    <row r="37" spans="1:49" ht="15.75" customHeight="1">
      <c r="A37" s="1">
        <v>34</v>
      </c>
      <c r="B37" s="23">
        <f>'Data Entry'!B37</f>
        <v>0</v>
      </c>
      <c r="C37" s="2">
        <f>'Data Entry'!C37</f>
        <v>0</v>
      </c>
      <c r="D37" s="129">
        <f>'BA Form 2 Event Data'!E40</f>
        <v>0</v>
      </c>
      <c r="E37" s="130">
        <f>'BA Form 2 Event Data'!AH40-'BA Form 2 Event Data'!W40</f>
        <v>0</v>
      </c>
      <c r="F37" s="132">
        <f>'BA Form 2 Event Data'!X40</f>
        <v>0</v>
      </c>
      <c r="G37" s="43">
        <f ca="1">IF(CELL("type",Adjustments!$V37) = "v",(Adjustments!$D37+Adjustments!$G37+Adjustments!$J37+Adjustments!$M37+Adjustments!$S37),0)</f>
        <v>0</v>
      </c>
      <c r="H37" s="57">
        <f>'BA Form 2 Event Data'!AI40</f>
        <v>0</v>
      </c>
      <c r="I37" s="43">
        <f ca="1">IF(CELL("type",Adjustments!$V37) = "v",(Adjustments!$E37+Adjustments!$H37+Adjustments!$K37+Adjustments!$N37+Adjustments!$Q37+Adjustments!$T37),0)</f>
        <v>0</v>
      </c>
      <c r="J37" s="43" t="str">
        <f t="shared" ca="1" si="0"/>
        <v/>
      </c>
      <c r="K37" s="1" t="str">
        <f>'Data Entry'!K37</f>
        <v>Y</v>
      </c>
      <c r="L37" s="32" t="str">
        <f t="shared" ca="1" si="1"/>
        <v/>
      </c>
      <c r="P37" s="131">
        <f>'BA Form 2 Event Data'!AF40</f>
        <v>0</v>
      </c>
      <c r="Q37" s="131">
        <f>'BA Form 2 Event Data'!AT40</f>
        <v>0</v>
      </c>
      <c r="R37" s="151"/>
      <c r="AM37" s="190" t="s">
        <v>100</v>
      </c>
      <c r="AN37" s="190"/>
      <c r="AO37" s="190"/>
      <c r="AP37" s="190"/>
      <c r="AQ37" s="190"/>
      <c r="AR37" s="64"/>
      <c r="AS37" s="64"/>
      <c r="AT37" s="64"/>
      <c r="AU37" s="64"/>
      <c r="AV37" s="64"/>
      <c r="AW37" s="64"/>
    </row>
    <row r="38" spans="1:49" ht="15.75" customHeight="1">
      <c r="A38" s="1">
        <v>35</v>
      </c>
      <c r="B38" s="21">
        <f>'Data Entry'!B38</f>
        <v>0</v>
      </c>
      <c r="C38" s="25">
        <f>'Data Entry'!C38</f>
        <v>0</v>
      </c>
      <c r="D38" s="129">
        <f>'BA Form 2 Event Data'!E41</f>
        <v>0</v>
      </c>
      <c r="E38" s="130">
        <f>'BA Form 2 Event Data'!AH41-'BA Form 2 Event Data'!W41</f>
        <v>0</v>
      </c>
      <c r="F38" s="131">
        <f>'BA Form 2 Event Data'!X41</f>
        <v>0</v>
      </c>
      <c r="G38" s="43">
        <f ca="1">IF(CELL("type",Adjustments!$V38) = "v",(Adjustments!$D38+Adjustments!$G38+Adjustments!$J38+Adjustments!$M38+Adjustments!$S38),0)</f>
        <v>0</v>
      </c>
      <c r="H38" s="57">
        <f>'BA Form 2 Event Data'!AI41</f>
        <v>0</v>
      </c>
      <c r="I38" s="43">
        <f ca="1">IF(CELL("type",Adjustments!$V38) = "v",(Adjustments!$E38+Adjustments!$H38+Adjustments!$K38+Adjustments!$N38+Adjustments!$Q38+Adjustments!$T38),0)</f>
        <v>0</v>
      </c>
      <c r="J38" s="43" t="str">
        <f t="shared" ca="1" si="0"/>
        <v/>
      </c>
      <c r="K38" s="1" t="str">
        <f>'Data Entry'!K38</f>
        <v>Y</v>
      </c>
      <c r="L38" s="32" t="str">
        <f t="shared" ca="1" si="1"/>
        <v/>
      </c>
      <c r="P38" s="131">
        <f>'BA Form 2 Event Data'!AF41</f>
        <v>0</v>
      </c>
      <c r="Q38" s="131">
        <f>'BA Form 2 Event Data'!AT41</f>
        <v>0</v>
      </c>
      <c r="R38" s="151"/>
      <c r="AM38" s="190" t="s">
        <v>60</v>
      </c>
      <c r="AN38" s="190"/>
      <c r="AO38" s="190"/>
      <c r="AP38" s="190"/>
      <c r="AQ38" s="190"/>
      <c r="AR38" s="64"/>
      <c r="AS38" s="64"/>
      <c r="AT38" s="64"/>
      <c r="AU38" s="64"/>
      <c r="AV38" s="64"/>
      <c r="AW38" s="64"/>
    </row>
    <row r="39" spans="1:49" ht="15.75" customHeight="1">
      <c r="A39" s="1">
        <v>36</v>
      </c>
      <c r="B39" s="21">
        <f>'Data Entry'!B39</f>
        <v>0</v>
      </c>
      <c r="C39" s="25">
        <f>'Data Entry'!C39</f>
        <v>0</v>
      </c>
      <c r="D39" s="129">
        <f>'BA Form 2 Event Data'!E42</f>
        <v>0</v>
      </c>
      <c r="E39" s="130">
        <f>'BA Form 2 Event Data'!AH42-'BA Form 2 Event Data'!W42</f>
        <v>0</v>
      </c>
      <c r="F39" s="131">
        <f>'BA Form 2 Event Data'!X42</f>
        <v>0</v>
      </c>
      <c r="G39" s="43">
        <f ca="1">IF(CELL("type",Adjustments!$V39) = "v",(Adjustments!$D39+Adjustments!$G39+Adjustments!$J39+Adjustments!$M39+Adjustments!$S39),0)</f>
        <v>0</v>
      </c>
      <c r="H39" s="57">
        <f>'BA Form 2 Event Data'!AI42</f>
        <v>0</v>
      </c>
      <c r="I39" s="43">
        <f ca="1">IF(CELL("type",Adjustments!$V39) = "v",(Adjustments!$E39+Adjustments!$H39+Adjustments!$K39+Adjustments!$N39+Adjustments!$Q39+Adjustments!$T39),0)</f>
        <v>0</v>
      </c>
      <c r="J39" s="43" t="str">
        <f t="shared" ca="1" si="0"/>
        <v/>
      </c>
      <c r="K39" s="1" t="str">
        <f>'Data Entry'!K39</f>
        <v>Y</v>
      </c>
      <c r="L39" s="32" t="str">
        <f t="shared" ca="1" si="1"/>
        <v/>
      </c>
      <c r="P39" s="131">
        <f>'BA Form 2 Event Data'!AF42</f>
        <v>0</v>
      </c>
      <c r="Q39" s="131">
        <f>'BA Form 2 Event Data'!AT42</f>
        <v>0</v>
      </c>
      <c r="R39" s="151"/>
      <c r="AM39" s="190" t="s">
        <v>101</v>
      </c>
      <c r="AN39" s="190"/>
      <c r="AO39" s="190"/>
      <c r="AP39" s="190"/>
      <c r="AQ39" s="190"/>
      <c r="AR39" s="64"/>
      <c r="AS39" s="64"/>
      <c r="AT39" s="64"/>
      <c r="AU39" s="64"/>
      <c r="AV39" s="64"/>
      <c r="AW39" s="64"/>
    </row>
    <row r="40" spans="1:49" ht="15.75" customHeight="1">
      <c r="A40" s="1">
        <v>37</v>
      </c>
      <c r="B40" s="23">
        <f>'Data Entry'!B40</f>
        <v>0</v>
      </c>
      <c r="C40" s="2">
        <f>'Data Entry'!C40</f>
        <v>0</v>
      </c>
      <c r="D40" s="129">
        <f>'BA Form 2 Event Data'!E43</f>
        <v>0</v>
      </c>
      <c r="E40" s="130">
        <f>'BA Form 2 Event Data'!AH43-'BA Form 2 Event Data'!W43</f>
        <v>0</v>
      </c>
      <c r="F40" s="132">
        <f>'BA Form 2 Event Data'!X43</f>
        <v>0</v>
      </c>
      <c r="G40" s="43">
        <f ca="1">IF(CELL("type",Adjustments!$V40) = "v",(Adjustments!$D40+Adjustments!$G40+Adjustments!$J40+Adjustments!$M40+Adjustments!$S40),0)</f>
        <v>0</v>
      </c>
      <c r="H40" s="57">
        <f>'BA Form 2 Event Data'!AI43</f>
        <v>0</v>
      </c>
      <c r="I40" s="43">
        <f ca="1">IF(CELL("type",Adjustments!$V40) = "v",(Adjustments!$E40+Adjustments!$H40+Adjustments!$K40+Adjustments!$N40+Adjustments!$Q40+Adjustments!$T40),0)</f>
        <v>0</v>
      </c>
      <c r="J40" s="43" t="str">
        <f t="shared" ca="1" si="0"/>
        <v/>
      </c>
      <c r="K40" s="1" t="str">
        <f>'Data Entry'!K40</f>
        <v>Y</v>
      </c>
      <c r="L40" s="32" t="str">
        <f t="shared" ca="1" si="1"/>
        <v/>
      </c>
      <c r="P40" s="131">
        <f>'BA Form 2 Event Data'!AF43</f>
        <v>0</v>
      </c>
      <c r="Q40" s="131">
        <f>'BA Form 2 Event Data'!AT43</f>
        <v>0</v>
      </c>
      <c r="R40" s="151"/>
      <c r="AM40" s="190" t="s">
        <v>59</v>
      </c>
      <c r="AN40" s="190"/>
      <c r="AO40" s="190"/>
      <c r="AP40" s="190"/>
      <c r="AQ40" s="190"/>
      <c r="AR40" s="64"/>
      <c r="AS40" s="64"/>
      <c r="AT40" s="64"/>
      <c r="AU40" s="64"/>
      <c r="AV40" s="64"/>
      <c r="AW40" s="64"/>
    </row>
    <row r="41" spans="1:49" ht="15.75" customHeight="1">
      <c r="A41" s="1">
        <v>38</v>
      </c>
      <c r="B41" s="23">
        <f>'Data Entry'!B41</f>
        <v>0</v>
      </c>
      <c r="C41" s="2">
        <f>'Data Entry'!C41</f>
        <v>0</v>
      </c>
      <c r="D41" s="129">
        <f>'BA Form 2 Event Data'!E44</f>
        <v>0</v>
      </c>
      <c r="E41" s="130">
        <f>'BA Form 2 Event Data'!AH44-'BA Form 2 Event Data'!W44</f>
        <v>0</v>
      </c>
      <c r="F41" s="132">
        <f>'BA Form 2 Event Data'!X44</f>
        <v>0</v>
      </c>
      <c r="G41" s="43">
        <f ca="1">IF(CELL("type",Adjustments!$V41) = "v",(Adjustments!$D41+Adjustments!$G41+Adjustments!$J41+Adjustments!$M41+Adjustments!$S41),0)</f>
        <v>0</v>
      </c>
      <c r="H41" s="57">
        <f>'BA Form 2 Event Data'!AI44</f>
        <v>0</v>
      </c>
      <c r="I41" s="43">
        <f ca="1">IF(CELL("type",Adjustments!$V41) = "v",(Adjustments!$E41+Adjustments!$H41+Adjustments!$K41+Adjustments!$N41+Adjustments!$Q41+Adjustments!$T41),0)</f>
        <v>0</v>
      </c>
      <c r="J41" s="43" t="str">
        <f t="shared" ca="1" si="0"/>
        <v/>
      </c>
      <c r="K41" s="1" t="str">
        <f>'Data Entry'!K41</f>
        <v>Y</v>
      </c>
      <c r="L41" s="32" t="str">
        <f t="shared" ca="1" si="1"/>
        <v/>
      </c>
      <c r="P41" s="131">
        <f>'BA Form 2 Event Data'!AF44</f>
        <v>0</v>
      </c>
      <c r="Q41" s="131">
        <f>'BA Form 2 Event Data'!AT44</f>
        <v>0</v>
      </c>
      <c r="R41" s="151"/>
      <c r="AM41" s="190" t="s">
        <v>100</v>
      </c>
      <c r="AN41" s="190"/>
      <c r="AO41" s="190"/>
      <c r="AP41" s="190"/>
      <c r="AQ41" s="190"/>
      <c r="AR41" s="64"/>
      <c r="AS41" s="64"/>
      <c r="AT41" s="64"/>
      <c r="AU41" s="64"/>
      <c r="AV41" s="64"/>
      <c r="AW41" s="64"/>
    </row>
    <row r="42" spans="1:49" ht="15.75" customHeight="1">
      <c r="A42" s="1">
        <v>39</v>
      </c>
      <c r="B42" s="21">
        <f>'Data Entry'!B42</f>
        <v>0</v>
      </c>
      <c r="C42" s="25">
        <f>'Data Entry'!C42</f>
        <v>0</v>
      </c>
      <c r="D42" s="129">
        <f>'BA Form 2 Event Data'!E45</f>
        <v>0</v>
      </c>
      <c r="E42" s="130">
        <f>'BA Form 2 Event Data'!AH45-'BA Form 2 Event Data'!W45</f>
        <v>0</v>
      </c>
      <c r="F42" s="131">
        <f>'BA Form 2 Event Data'!X45</f>
        <v>0</v>
      </c>
      <c r="G42" s="43">
        <f ca="1">IF(CELL("type",Adjustments!$V42) = "v",(Adjustments!$D42+Adjustments!$G42+Adjustments!$J42+Adjustments!$M42+Adjustments!$S42),0)</f>
        <v>0</v>
      </c>
      <c r="H42" s="57">
        <f>'BA Form 2 Event Data'!AI45</f>
        <v>0</v>
      </c>
      <c r="I42" s="43">
        <f ca="1">IF(CELL("type",Adjustments!$V42) = "v",(Adjustments!$E42+Adjustments!$H42+Adjustments!$K42+Adjustments!$N42+Adjustments!$Q42+Adjustments!$T42),0)</f>
        <v>0</v>
      </c>
      <c r="J42" s="43" t="str">
        <f t="shared" ca="1" si="0"/>
        <v/>
      </c>
      <c r="K42" s="1" t="str">
        <f>'Data Entry'!K42</f>
        <v>Y</v>
      </c>
      <c r="L42" s="32" t="str">
        <f t="shared" ca="1" si="1"/>
        <v/>
      </c>
      <c r="P42" s="131">
        <f>'BA Form 2 Event Data'!AF45</f>
        <v>0</v>
      </c>
      <c r="Q42" s="131">
        <f>'BA Form 2 Event Data'!AT45</f>
        <v>0</v>
      </c>
      <c r="R42" s="151"/>
      <c r="AM42" s="190" t="s">
        <v>60</v>
      </c>
      <c r="AN42" s="190"/>
      <c r="AO42" s="190"/>
      <c r="AP42" s="190"/>
      <c r="AQ42" s="190"/>
      <c r="AR42" s="64"/>
      <c r="AS42" s="64"/>
      <c r="AT42" s="64"/>
      <c r="AU42" s="64"/>
      <c r="AV42" s="64"/>
      <c r="AW42" s="64"/>
    </row>
    <row r="43" spans="1:49" ht="15.75" customHeight="1">
      <c r="A43" s="1">
        <v>40</v>
      </c>
      <c r="B43" s="21">
        <f>'Data Entry'!B43</f>
        <v>0</v>
      </c>
      <c r="C43" s="25">
        <f>'Data Entry'!C43</f>
        <v>0</v>
      </c>
      <c r="D43" s="129">
        <f>'BA Form 2 Event Data'!E46</f>
        <v>0</v>
      </c>
      <c r="E43" s="130">
        <f>'BA Form 2 Event Data'!AH46-'BA Form 2 Event Data'!W46</f>
        <v>0</v>
      </c>
      <c r="F43" s="131">
        <f>'BA Form 2 Event Data'!X46</f>
        <v>0</v>
      </c>
      <c r="G43" s="43">
        <f ca="1">IF(CELL("type",Adjustments!$V43) = "v",(Adjustments!$D43+Adjustments!$G43+Adjustments!$J43+Adjustments!$M43+Adjustments!$S43),0)</f>
        <v>0</v>
      </c>
      <c r="H43" s="57">
        <f>'BA Form 2 Event Data'!AI46</f>
        <v>0</v>
      </c>
      <c r="I43" s="43">
        <f ca="1">IF(CELL("type",Adjustments!$V43) = "v",(Adjustments!$E43+Adjustments!$H43+Adjustments!$K43+Adjustments!$N43+Adjustments!$Q43+Adjustments!$T43),0)</f>
        <v>0</v>
      </c>
      <c r="J43" s="43" t="str">
        <f t="shared" ca="1" si="0"/>
        <v/>
      </c>
      <c r="K43" s="1" t="str">
        <f>'Data Entry'!K43</f>
        <v>Y</v>
      </c>
      <c r="L43" s="32" t="str">
        <f t="shared" ca="1" si="1"/>
        <v/>
      </c>
      <c r="P43" s="131">
        <f>'BA Form 2 Event Data'!AF46</f>
        <v>0</v>
      </c>
      <c r="Q43" s="131">
        <f>'BA Form 2 Event Data'!AT46</f>
        <v>0</v>
      </c>
      <c r="R43" s="151"/>
      <c r="AM43" s="190" t="s">
        <v>101</v>
      </c>
      <c r="AN43" s="190"/>
      <c r="AO43" s="190"/>
      <c r="AP43" s="190"/>
      <c r="AQ43" s="190"/>
      <c r="AR43" s="64"/>
      <c r="AS43" s="64"/>
      <c r="AT43" s="64"/>
      <c r="AU43" s="64"/>
      <c r="AV43" s="64"/>
      <c r="AW43" s="64"/>
    </row>
    <row r="44" spans="1:49" ht="15.75" customHeight="1">
      <c r="A44" s="1">
        <v>41</v>
      </c>
      <c r="B44" s="23">
        <f>'Data Entry'!B44</f>
        <v>0</v>
      </c>
      <c r="C44" s="2">
        <f>'Data Entry'!C44</f>
        <v>0</v>
      </c>
      <c r="D44" s="129">
        <f>'BA Form 2 Event Data'!E47</f>
        <v>0</v>
      </c>
      <c r="E44" s="130">
        <f>'BA Form 2 Event Data'!AH47-'BA Form 2 Event Data'!W47</f>
        <v>0</v>
      </c>
      <c r="F44" s="132">
        <f>'BA Form 2 Event Data'!X47</f>
        <v>0</v>
      </c>
      <c r="G44" s="43">
        <f ca="1">IF(CELL("type",Adjustments!$V44) = "v",(Adjustments!$D44+Adjustments!$G44+Adjustments!$J44+Adjustments!$M44+Adjustments!$S44),0)</f>
        <v>0</v>
      </c>
      <c r="H44" s="57">
        <f>'BA Form 2 Event Data'!AI47</f>
        <v>0</v>
      </c>
      <c r="I44" s="43">
        <f ca="1">IF(CELL("type",Adjustments!$V44) = "v",(Adjustments!$E44+Adjustments!$H44+Adjustments!$K44+Adjustments!$N44+Adjustments!$Q44+Adjustments!$T44),0)</f>
        <v>0</v>
      </c>
      <c r="J44" s="43" t="str">
        <f t="shared" ca="1" si="0"/>
        <v/>
      </c>
      <c r="K44" s="1" t="str">
        <f>'Data Entry'!K44</f>
        <v>Y</v>
      </c>
      <c r="L44" s="32" t="str">
        <f t="shared" ca="1" si="1"/>
        <v/>
      </c>
      <c r="P44" s="131">
        <f>'BA Form 2 Event Data'!AF47</f>
        <v>0</v>
      </c>
      <c r="Q44" s="131">
        <f>'BA Form 2 Event Data'!AT47</f>
        <v>0</v>
      </c>
      <c r="R44" s="151"/>
      <c r="AM44" s="190" t="s">
        <v>59</v>
      </c>
      <c r="AN44" s="190"/>
      <c r="AO44" s="190"/>
      <c r="AP44" s="190"/>
      <c r="AQ44" s="190"/>
      <c r="AR44" s="64"/>
      <c r="AS44" s="64"/>
      <c r="AT44" s="64"/>
      <c r="AU44" s="64"/>
      <c r="AV44" s="64"/>
      <c r="AW44" s="64"/>
    </row>
    <row r="45" spans="1:49" ht="15.75" customHeight="1">
      <c r="A45" s="1">
        <v>42</v>
      </c>
      <c r="B45" s="23">
        <f>'Data Entry'!B45</f>
        <v>0</v>
      </c>
      <c r="C45" s="2">
        <f>'Data Entry'!C45</f>
        <v>0</v>
      </c>
      <c r="D45" s="129">
        <f>'BA Form 2 Event Data'!E48</f>
        <v>0</v>
      </c>
      <c r="E45" s="130">
        <f>'BA Form 2 Event Data'!AH48-'BA Form 2 Event Data'!W48</f>
        <v>0</v>
      </c>
      <c r="F45" s="132">
        <f>'BA Form 2 Event Data'!X48</f>
        <v>0</v>
      </c>
      <c r="G45" s="43">
        <f ca="1">IF(CELL("type",Adjustments!$V45) = "v",(Adjustments!$D45+Adjustments!$G45+Adjustments!$J45+Adjustments!$M45+Adjustments!$S45),0)</f>
        <v>0</v>
      </c>
      <c r="H45" s="57">
        <f>'BA Form 2 Event Data'!AI48</f>
        <v>0</v>
      </c>
      <c r="I45" s="43">
        <f ca="1">IF(CELL("type",Adjustments!$V45) = "v",(Adjustments!$E45+Adjustments!$H45+Adjustments!$K45+Adjustments!$N45+Adjustments!$Q45+Adjustments!$T45),0)</f>
        <v>0</v>
      </c>
      <c r="J45" s="43" t="str">
        <f t="shared" ca="1" si="0"/>
        <v/>
      </c>
      <c r="K45" s="1" t="str">
        <f>'Data Entry'!K45</f>
        <v>Y</v>
      </c>
      <c r="L45" s="32" t="str">
        <f t="shared" ca="1" si="1"/>
        <v/>
      </c>
      <c r="P45" s="131">
        <f>'BA Form 2 Event Data'!AF48</f>
        <v>0</v>
      </c>
      <c r="Q45" s="131">
        <f>'BA Form 2 Event Data'!AT48</f>
        <v>0</v>
      </c>
      <c r="R45" s="151"/>
      <c r="AM45" s="190" t="s">
        <v>100</v>
      </c>
      <c r="AN45" s="190"/>
      <c r="AO45" s="190"/>
      <c r="AP45" s="190"/>
      <c r="AQ45" s="190"/>
      <c r="AR45" s="64"/>
      <c r="AS45" s="64"/>
      <c r="AT45" s="64"/>
      <c r="AU45" s="64"/>
      <c r="AV45" s="64"/>
      <c r="AW45" s="64"/>
    </row>
    <row r="46" spans="1:49" ht="15.75" customHeight="1">
      <c r="AM46" s="190" t="s">
        <v>102</v>
      </c>
      <c r="AN46" s="190"/>
      <c r="AO46" s="190"/>
      <c r="AP46" s="190"/>
      <c r="AQ46" s="190"/>
      <c r="AR46" s="64"/>
      <c r="AS46" s="64"/>
      <c r="AT46" s="64"/>
      <c r="AU46" s="64"/>
      <c r="AV46" s="64"/>
      <c r="AW46" s="64"/>
    </row>
    <row r="47" spans="1:49" ht="16.5" customHeight="1">
      <c r="C47" s="5"/>
      <c r="D47" s="5"/>
      <c r="E47" s="5"/>
      <c r="K47" s="29"/>
      <c r="L47" s="29"/>
      <c r="AM47" s="190" t="s">
        <v>61</v>
      </c>
      <c r="AN47" s="190"/>
      <c r="AO47" s="190"/>
      <c r="AP47" s="190"/>
      <c r="AQ47" s="190"/>
      <c r="AR47" s="64"/>
      <c r="AS47" s="64"/>
      <c r="AT47" s="64"/>
      <c r="AU47" s="64"/>
      <c r="AV47" s="64"/>
      <c r="AW47" s="64"/>
    </row>
    <row r="48" spans="1:49" ht="16.5" customHeight="1">
      <c r="B48"/>
      <c r="C48"/>
      <c r="D48"/>
      <c r="E48"/>
      <c r="AM48" s="190" t="s">
        <v>103</v>
      </c>
      <c r="AN48" s="190"/>
      <c r="AO48" s="190"/>
      <c r="AP48" s="190"/>
      <c r="AQ48" s="190"/>
      <c r="AR48" s="64"/>
      <c r="AS48" s="64"/>
      <c r="AT48" s="64"/>
      <c r="AU48" s="64"/>
      <c r="AV48" s="64"/>
      <c r="AW48" s="64"/>
    </row>
    <row r="49" spans="2:49" ht="16.5" customHeight="1">
      <c r="B49"/>
      <c r="C49"/>
      <c r="D49"/>
      <c r="E49"/>
      <c r="AM49" s="190" t="s">
        <v>104</v>
      </c>
      <c r="AN49" s="190"/>
      <c r="AO49" s="190"/>
      <c r="AP49" s="190"/>
      <c r="AQ49" s="190"/>
      <c r="AR49" s="64"/>
      <c r="AS49" s="64"/>
      <c r="AT49" s="64"/>
      <c r="AU49" s="64"/>
      <c r="AV49" s="64"/>
      <c r="AW49" s="64"/>
    </row>
    <row r="50" spans="2:49" ht="15.75" customHeight="1">
      <c r="B50"/>
      <c r="C50"/>
      <c r="D50"/>
      <c r="E50"/>
      <c r="AM50" s="190" t="s">
        <v>105</v>
      </c>
      <c r="AN50" s="190"/>
      <c r="AO50" s="190"/>
      <c r="AP50" s="190"/>
      <c r="AQ50" s="190"/>
      <c r="AR50" s="64"/>
      <c r="AS50" s="64"/>
      <c r="AT50" s="64"/>
      <c r="AU50" s="64"/>
      <c r="AV50" s="64"/>
      <c r="AW50" s="64"/>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20</v>
      </c>
    </row>
    <row r="56" spans="2:49" ht="15.75">
      <c r="B56"/>
      <c r="C56"/>
      <c r="D56"/>
      <c r="E56"/>
      <c r="R56" s="45"/>
      <c r="AJ56" t="s">
        <v>72</v>
      </c>
    </row>
    <row r="57" spans="2:49" ht="15.75">
      <c r="R57" s="45"/>
    </row>
    <row r="58" spans="2:49" ht="15.75">
      <c r="R58" s="46"/>
    </row>
    <row r="59" spans="2:49" ht="15.75">
      <c r="R59" s="45"/>
    </row>
    <row r="60" spans="2:49" ht="15.75">
      <c r="R60" s="60"/>
    </row>
    <row r="61" spans="2:49" ht="15.75">
      <c r="B61" s="16" t="s">
        <v>10</v>
      </c>
      <c r="R61" s="60"/>
    </row>
    <row r="62" spans="2:49" ht="15.75">
      <c r="C62" s="2" t="s">
        <v>10</v>
      </c>
      <c r="R62" s="60"/>
    </row>
    <row r="63" spans="2:49" ht="15.75">
      <c r="C63" s="2" t="s">
        <v>10</v>
      </c>
      <c r="R63" s="60"/>
    </row>
    <row r="64" spans="2:49" ht="15.75">
      <c r="C64" s="2" t="s">
        <v>10</v>
      </c>
      <c r="R64" s="62"/>
    </row>
    <row r="65" spans="18:18" ht="15.75">
      <c r="R65" s="60"/>
    </row>
    <row r="66" spans="18:18" ht="15.75">
      <c r="R66" s="60"/>
    </row>
    <row r="67" spans="18:18" ht="15.75">
      <c r="R67" s="60"/>
    </row>
    <row r="68" spans="18:18" ht="15.75">
      <c r="R68" s="60"/>
    </row>
    <row r="69" spans="18:18" ht="15.75">
      <c r="R69" s="60"/>
    </row>
    <row r="70" spans="18:18" ht="15.75">
      <c r="R70" s="60"/>
    </row>
    <row r="71" spans="18:18" ht="15.75">
      <c r="R71" s="60"/>
    </row>
    <row r="72" spans="18:18" ht="15.75">
      <c r="R72" s="60"/>
    </row>
    <row r="73" spans="18:18" ht="15.75">
      <c r="R73" s="60"/>
    </row>
    <row r="74" spans="18:18" ht="15.75">
      <c r="R74" s="60"/>
    </row>
    <row r="75" spans="18:18" ht="15.75">
      <c r="R75" s="60"/>
    </row>
    <row r="76" spans="18:18" ht="15.75">
      <c r="R76" s="60"/>
    </row>
    <row r="77" spans="18:18" ht="15.75">
      <c r="R77" s="60"/>
    </row>
    <row r="78" spans="18:18" ht="15.75">
      <c r="R78" s="60"/>
    </row>
    <row r="79" spans="18:18" ht="15.75">
      <c r="R79" s="60"/>
    </row>
    <row r="80" spans="18: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c r="R97" s="66"/>
    </row>
    <row r="98" spans="18:18">
      <c r="R98" s="66"/>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1"/>
    </row>
    <row r="160" spans="18:18">
      <c r="R160" s="61"/>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sheetData>
  <mergeCells count="49">
    <mergeCell ref="AM7:AQ7"/>
    <mergeCell ref="E1:K1"/>
    <mergeCell ref="P1:Q1"/>
    <mergeCell ref="AM4:AQ4"/>
    <mergeCell ref="AM5:AQ5"/>
    <mergeCell ref="AM6:AQ6"/>
    <mergeCell ref="AM19:AQ19"/>
    <mergeCell ref="AM8:AQ8"/>
    <mergeCell ref="AM9:AQ9"/>
    <mergeCell ref="AM10:AQ10"/>
    <mergeCell ref="AM11:AQ11"/>
    <mergeCell ref="AM12:AQ12"/>
    <mergeCell ref="AM13:AQ13"/>
    <mergeCell ref="AM14:AQ14"/>
    <mergeCell ref="AM15:AQ15"/>
    <mergeCell ref="AM16:AQ16"/>
    <mergeCell ref="AM17:AQ17"/>
    <mergeCell ref="AM18:AQ18"/>
    <mergeCell ref="AM31:AQ31"/>
    <mergeCell ref="AM20:AQ20"/>
    <mergeCell ref="AM21:AQ21"/>
    <mergeCell ref="AM22:AQ22"/>
    <mergeCell ref="AM23:AQ23"/>
    <mergeCell ref="AM24:AQ24"/>
    <mergeCell ref="AM25:AQ25"/>
    <mergeCell ref="AM26:AQ26"/>
    <mergeCell ref="AM27:AQ27"/>
    <mergeCell ref="AM28:AQ28"/>
    <mergeCell ref="AM29:AQ29"/>
    <mergeCell ref="AM30:AQ30"/>
    <mergeCell ref="AM43:AQ43"/>
    <mergeCell ref="AM32:AQ32"/>
    <mergeCell ref="AM33:AQ33"/>
    <mergeCell ref="AM34:AQ34"/>
    <mergeCell ref="AM35:AQ35"/>
    <mergeCell ref="AM36:AQ36"/>
    <mergeCell ref="AM37:AQ37"/>
    <mergeCell ref="AM38:AQ38"/>
    <mergeCell ref="AM39:AQ39"/>
    <mergeCell ref="AM40:AQ40"/>
    <mergeCell ref="AM41:AQ41"/>
    <mergeCell ref="AM42:AQ42"/>
    <mergeCell ref="AM50:AQ50"/>
    <mergeCell ref="AM44:AQ44"/>
    <mergeCell ref="AM45:AQ45"/>
    <mergeCell ref="AM46:AQ46"/>
    <mergeCell ref="AM47:AQ47"/>
    <mergeCell ref="AM48:AQ48"/>
    <mergeCell ref="AM49:AQ49"/>
  </mergeCells>
  <conditionalFormatting sqref="J4:J45">
    <cfRule type="containsBlanks" dxfId="29" priority="1">
      <formula>LEN(TRIM(J4))=0</formula>
    </cfRule>
    <cfRule type="cellIs" dxfId="28" priority="2" operator="greaterThan">
      <formula>0</formula>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dimension ref="A1:AW227"/>
  <sheetViews>
    <sheetView zoomScale="69" zoomScaleNormal="69" workbookViewId="0">
      <selection activeCell="M22" sqref="M22"/>
    </sheetView>
  </sheetViews>
  <sheetFormatPr defaultRowHeight="12.75"/>
  <cols>
    <col min="2" max="2" width="22.5703125" style="16" customWidth="1"/>
    <col min="3" max="3" width="9.710937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30" t="str">
        <f>'Data Entry'!C1</f>
        <v>MyBA</v>
      </c>
      <c r="D1" s="30"/>
      <c r="E1" s="193" t="s">
        <v>190</v>
      </c>
      <c r="F1" s="194"/>
      <c r="G1" s="194"/>
      <c r="H1" s="194"/>
      <c r="I1" s="194"/>
      <c r="J1" s="194"/>
      <c r="K1" s="194"/>
      <c r="M1" s="59"/>
      <c r="P1" s="191" t="s">
        <v>41</v>
      </c>
      <c r="Q1" s="192"/>
      <c r="R1" s="65"/>
    </row>
    <row r="2" spans="1:49">
      <c r="A2" s="1" t="s">
        <v>180</v>
      </c>
      <c r="B2" s="15" t="s">
        <v>18</v>
      </c>
      <c r="C2" s="17"/>
      <c r="D2" s="6" t="s">
        <v>43</v>
      </c>
      <c r="E2" s="8" t="s">
        <v>45</v>
      </c>
      <c r="F2" s="4" t="s">
        <v>175</v>
      </c>
      <c r="G2" s="8"/>
      <c r="H2" s="4" t="s">
        <v>176</v>
      </c>
      <c r="I2" s="8"/>
      <c r="J2" s="6" t="s">
        <v>36</v>
      </c>
      <c r="K2" s="9" t="s">
        <v>46</v>
      </c>
      <c r="L2" s="10"/>
      <c r="O2" s="10"/>
      <c r="P2" s="4" t="s">
        <v>177</v>
      </c>
      <c r="Q2" s="38" t="s">
        <v>178</v>
      </c>
      <c r="R2" s="41"/>
      <c r="S2" s="10"/>
      <c r="T2" s="10"/>
      <c r="U2" s="10"/>
      <c r="V2" s="10"/>
      <c r="W2" s="10"/>
      <c r="X2" s="10"/>
      <c r="Y2" s="10"/>
      <c r="Z2" s="10"/>
      <c r="AA2" s="10"/>
      <c r="AB2" s="10"/>
      <c r="AC2" s="10"/>
      <c r="AD2" s="10"/>
      <c r="AE2" s="10"/>
      <c r="AF2" s="10"/>
      <c r="AG2" s="10"/>
      <c r="AH2" s="10"/>
    </row>
    <row r="3" spans="1:49" ht="13.5" thickBot="1">
      <c r="A3" s="1" t="s">
        <v>181</v>
      </c>
      <c r="B3" s="52" t="s">
        <v>19</v>
      </c>
      <c r="C3" s="53" t="s">
        <v>9</v>
      </c>
      <c r="D3" s="39" t="s">
        <v>44</v>
      </c>
      <c r="E3" s="9" t="s">
        <v>9</v>
      </c>
      <c r="F3" s="7" t="s">
        <v>12</v>
      </c>
      <c r="G3" s="9" t="s">
        <v>42</v>
      </c>
      <c r="H3" s="39" t="s">
        <v>12</v>
      </c>
      <c r="I3" s="42" t="s">
        <v>42</v>
      </c>
      <c r="J3" s="7" t="s">
        <v>21</v>
      </c>
      <c r="K3" s="9" t="s">
        <v>47</v>
      </c>
      <c r="L3" s="37">
        <v>0.8</v>
      </c>
      <c r="O3" s="10"/>
      <c r="P3" s="39" t="s">
        <v>5</v>
      </c>
      <c r="Q3" s="40" t="s">
        <v>5</v>
      </c>
      <c r="R3" s="40"/>
      <c r="S3" s="10"/>
      <c r="T3" s="10"/>
      <c r="U3" s="10"/>
      <c r="V3" s="10"/>
      <c r="W3" s="10"/>
      <c r="X3" s="10"/>
      <c r="Y3" s="10"/>
      <c r="Z3" s="10"/>
      <c r="AA3" s="10"/>
      <c r="AB3" s="10"/>
      <c r="AC3" s="10"/>
      <c r="AD3" s="10"/>
      <c r="AE3" s="10"/>
      <c r="AF3" s="10"/>
      <c r="AG3" s="10"/>
      <c r="AH3" s="10"/>
    </row>
    <row r="4" spans="1:49" ht="15.75" customHeight="1">
      <c r="A4" s="1">
        <v>1</v>
      </c>
      <c r="B4" s="51">
        <f>'Data Entry'!B4</f>
        <v>40515.727777777778</v>
      </c>
      <c r="C4" s="2">
        <f>'Data Entry'!C4</f>
        <v>-4.3999999999999997E-2</v>
      </c>
      <c r="D4" s="126">
        <f>'BA Form 2 Event Data'!E7</f>
        <v>0</v>
      </c>
      <c r="E4" s="127">
        <f>'BA Form 2 Event Data'!AV7-'BA Form 2 Event Data'!W7</f>
        <v>0</v>
      </c>
      <c r="F4" s="128">
        <f>'BA Form 2 Event Data'!X7</f>
        <v>0</v>
      </c>
      <c r="G4" s="58">
        <f ca="1">IF(CELL("type",Adjustments!$V4) = "v",(Adjustments!$D4+Adjustments!$G4+Adjustments!$J4+Adjustments!$M4+Adjustments!$S4),0)</f>
        <v>0</v>
      </c>
      <c r="H4" s="57">
        <f>'BA Form 2 Event Data'!AW7</f>
        <v>0</v>
      </c>
      <c r="I4" s="57">
        <f ca="1">IF(CELL("type",Adjustments1830!$V4) = "v",(Adjustments1830!$E4+Adjustments1830!$H4+Adjustments1830!$K4+Adjustments1830!$N4+Adjustments1830!$Q4+Adjustments1830!$T4),0)</f>
        <v>0</v>
      </c>
      <c r="J4" s="43" t="e">
        <f t="shared" ref="J4:J45" ca="1" si="0">IF($K4="y", "",IF(CELL("type",$E4) = "v",(($H4-$I4)-($F4-$G4))/(10*$E4),""))</f>
        <v>#DIV/0!</v>
      </c>
      <c r="K4" s="1" t="str">
        <f>'Data Entry'!K4</f>
        <v>N</v>
      </c>
      <c r="L4" s="32">
        <f t="shared" ref="L4:L45" ca="1" si="1">IF($K4="y", "",IF(CELL("type",$E4) = "v",(($H4-$I4)-($F4-$G4)),""))</f>
        <v>0</v>
      </c>
      <c r="P4" s="131">
        <f>'BA Form 2 Event Data'!AF7</f>
        <v>0</v>
      </c>
      <c r="Q4" s="131">
        <f>'BA Form 2 Event Data'!BH7</f>
        <v>0</v>
      </c>
      <c r="R4" s="150"/>
      <c r="AI4" s="44">
        <v>-5.7760692778103362E-2</v>
      </c>
      <c r="AJ4" s="29">
        <v>23.246720631917327</v>
      </c>
      <c r="AM4" s="190" t="s">
        <v>77</v>
      </c>
      <c r="AN4" s="190"/>
      <c r="AO4" s="190"/>
      <c r="AP4" s="190"/>
      <c r="AQ4" s="190"/>
      <c r="AR4" s="64"/>
      <c r="AS4" s="64"/>
      <c r="AT4" s="64"/>
      <c r="AU4" s="64"/>
      <c r="AV4" s="64"/>
      <c r="AW4" s="64"/>
    </row>
    <row r="5" spans="1:49" ht="15.75" customHeight="1">
      <c r="A5" s="1">
        <v>2</v>
      </c>
      <c r="B5" s="19">
        <f>'Data Entry'!B5</f>
        <v>40531.993055555555</v>
      </c>
      <c r="C5" s="2">
        <f>'Data Entry'!C5</f>
        <v>-3.6999999999999998E-2</v>
      </c>
      <c r="D5" s="129">
        <f>'BA Form 2 Event Data'!E8</f>
        <v>0</v>
      </c>
      <c r="E5" s="130">
        <f>'BA Form 2 Event Data'!AV8-'BA Form 2 Event Data'!W8</f>
        <v>0</v>
      </c>
      <c r="F5" s="131">
        <f>'BA Form 2 Event Data'!X8</f>
        <v>0</v>
      </c>
      <c r="G5" s="43">
        <f ca="1">IF(CELL("type",Adjustments!$V5) = "v",(Adjustments!$D5+Adjustments!$G5+Adjustments!$J5+Adjustments!$M5+Adjustments!$S5),0)</f>
        <v>0</v>
      </c>
      <c r="H5" s="57">
        <f>'BA Form 2 Event Data'!AW8</f>
        <v>0</v>
      </c>
      <c r="I5" s="43">
        <f ca="1">IF(CELL("type",Adjustments1830!$V5) = "v",(Adjustments1830!$E5+Adjustments1830!$H5+Adjustments1830!$K5+Adjustments1830!$N5+Adjustments1830!$Q5+Adjustments1830!$T5),0)</f>
        <v>0</v>
      </c>
      <c r="J5" s="43" t="e">
        <f t="shared" ca="1" si="0"/>
        <v>#DIV/0!</v>
      </c>
      <c r="K5" s="1" t="str">
        <f>'Data Entry'!K5</f>
        <v>N</v>
      </c>
      <c r="L5" s="32">
        <f t="shared" ca="1" si="1"/>
        <v>0</v>
      </c>
      <c r="P5" s="131">
        <f>'BA Form 2 Event Data'!AF8</f>
        <v>0</v>
      </c>
      <c r="Q5" s="131">
        <f>'BA Form 2 Event Data'!BH8</f>
        <v>0</v>
      </c>
      <c r="R5" s="151"/>
      <c r="AI5" s="44">
        <v>-6.609326317200015E-2</v>
      </c>
      <c r="AJ5" s="29">
        <v>27.701624461582725</v>
      </c>
      <c r="AM5" s="190" t="s">
        <v>78</v>
      </c>
      <c r="AN5" s="190"/>
      <c r="AO5" s="190"/>
      <c r="AP5" s="190"/>
      <c r="AQ5" s="190"/>
      <c r="AR5" s="64"/>
      <c r="AS5" s="64"/>
      <c r="AT5" s="64"/>
      <c r="AU5" s="64"/>
      <c r="AV5" s="64"/>
      <c r="AW5" s="64"/>
    </row>
    <row r="6" spans="1:49" ht="15.75" customHeight="1">
      <c r="A6" s="1">
        <v>3</v>
      </c>
      <c r="B6" s="20">
        <f>'Data Entry'!B6</f>
        <v>40564.316666666666</v>
      </c>
      <c r="C6" s="25">
        <f>'Data Entry'!C6</f>
        <v>-4.2999999999999997E-2</v>
      </c>
      <c r="D6" s="129">
        <f>'BA Form 2 Event Data'!E9</f>
        <v>0</v>
      </c>
      <c r="E6" s="130">
        <f>'BA Form 2 Event Data'!AV9-'BA Form 2 Event Data'!W9</f>
        <v>0</v>
      </c>
      <c r="F6" s="131">
        <f>'BA Form 2 Event Data'!X9</f>
        <v>0</v>
      </c>
      <c r="G6" s="43">
        <f ca="1">IF(CELL("type",Adjustments!$V6) = "v",(Adjustments!$D6+Adjustments!$G6+Adjustments!$J6+Adjustments!$M6+Adjustments!$S6),0)</f>
        <v>0</v>
      </c>
      <c r="H6" s="57">
        <f>'BA Form 2 Event Data'!AW9</f>
        <v>0</v>
      </c>
      <c r="I6" s="43">
        <f ca="1">IF(CELL("type",Adjustments1830!$V6) = "v",(Adjustments1830!$E6+Adjustments1830!$H6+Adjustments1830!$K6+Adjustments1830!$N6+Adjustments1830!$Q6+Adjustments1830!$T6),0)</f>
        <v>0</v>
      </c>
      <c r="J6" s="43" t="e">
        <f t="shared" ca="1" si="0"/>
        <v>#DIV/0!</v>
      </c>
      <c r="K6" s="1" t="str">
        <f>'Data Entry'!K6</f>
        <v>N</v>
      </c>
      <c r="L6" s="32">
        <f t="shared" ca="1" si="1"/>
        <v>0</v>
      </c>
      <c r="P6" s="131">
        <f>'BA Form 2 Event Data'!AF9</f>
        <v>0</v>
      </c>
      <c r="Q6" s="131">
        <f>'BA Form 2 Event Data'!BH9</f>
        <v>0</v>
      </c>
      <c r="R6" s="151"/>
      <c r="AI6" s="44">
        <v>-4.0239788237002472E-2</v>
      </c>
      <c r="AJ6" s="29">
        <v>10.663229942321777</v>
      </c>
      <c r="AM6" s="190" t="s">
        <v>79</v>
      </c>
      <c r="AN6" s="190"/>
      <c r="AO6" s="190"/>
      <c r="AP6" s="190"/>
      <c r="AQ6" s="190"/>
      <c r="AR6" s="64"/>
      <c r="AS6" s="64"/>
      <c r="AT6" s="64"/>
      <c r="AU6" s="64"/>
      <c r="AV6" s="64"/>
      <c r="AW6" s="64"/>
    </row>
    <row r="7" spans="1:49" ht="15.75" customHeight="1">
      <c r="A7" s="1">
        <v>4</v>
      </c>
      <c r="B7" s="20">
        <f>'Data Entry'!B7</f>
        <v>40590.45416666667</v>
      </c>
      <c r="C7" s="25">
        <f>'Data Entry'!C7</f>
        <v>-4.2000000000000003E-2</v>
      </c>
      <c r="D7" s="129">
        <f>'BA Form 2 Event Data'!E10</f>
        <v>0</v>
      </c>
      <c r="E7" s="130">
        <f>'BA Form 2 Event Data'!AV10-'BA Form 2 Event Data'!W10</f>
        <v>0</v>
      </c>
      <c r="F7" s="131">
        <f>'BA Form 2 Event Data'!X10</f>
        <v>0</v>
      </c>
      <c r="G7" s="43">
        <f ca="1">IF(CELL("type",Adjustments!$V7) = "v",(Adjustments!$D7+Adjustments!$G7+Adjustments!$J7+Adjustments!$M7+Adjustments!$S7),0)</f>
        <v>0</v>
      </c>
      <c r="H7" s="57">
        <f>'BA Form 2 Event Data'!AW10</f>
        <v>0</v>
      </c>
      <c r="I7" s="43">
        <f ca="1">IF(CELL("type",Adjustments1830!$V7) = "v",(Adjustments1830!$E7+Adjustments1830!$H7+Adjustments1830!$K7+Adjustments1830!$N7+Adjustments1830!$Q7+Adjustments1830!$T7),0)</f>
        <v>0</v>
      </c>
      <c r="J7" s="43" t="e">
        <f t="shared" ca="1" si="0"/>
        <v>#DIV/0!</v>
      </c>
      <c r="K7" s="1" t="str">
        <f>'Data Entry'!K7</f>
        <v>N</v>
      </c>
      <c r="L7" s="32">
        <f t="shared" ca="1" si="1"/>
        <v>0</v>
      </c>
      <c r="M7" s="1">
        <f>M18+1</f>
        <v>1901</v>
      </c>
      <c r="N7" t="str">
        <f>'Data Entry'!N7</f>
        <v>Bias Calculation Form Year</v>
      </c>
      <c r="P7" s="131">
        <f>'BA Form 2 Event Data'!AF10</f>
        <v>0</v>
      </c>
      <c r="Q7" s="131">
        <f>'BA Form 2 Event Data'!BH10</f>
        <v>0</v>
      </c>
      <c r="R7" s="151"/>
      <c r="AI7">
        <v>-5.252492995489888E-2</v>
      </c>
      <c r="AJ7">
        <v>80.660890551975797</v>
      </c>
      <c r="AM7" s="190" t="s">
        <v>80</v>
      </c>
      <c r="AN7" s="190"/>
      <c r="AO7" s="190"/>
      <c r="AP7" s="190"/>
      <c r="AQ7" s="190"/>
      <c r="AR7" s="64"/>
      <c r="AS7" s="64"/>
      <c r="AT7" s="64"/>
      <c r="AU7" s="64"/>
      <c r="AV7" s="64"/>
      <c r="AW7" s="64"/>
    </row>
    <row r="8" spans="1:49" ht="15.75" customHeight="1">
      <c r="A8" s="1">
        <v>5</v>
      </c>
      <c r="B8" s="19">
        <f>'Data Entry'!B8</f>
        <v>40653.268750000003</v>
      </c>
      <c r="C8" s="2">
        <f>'Data Entry'!C8</f>
        <v>-6.5000000000000002E-2</v>
      </c>
      <c r="D8" s="129">
        <f>'BA Form 2 Event Data'!E11</f>
        <v>0</v>
      </c>
      <c r="E8" s="130">
        <f>'BA Form 2 Event Data'!AV11-'BA Form 2 Event Data'!W11</f>
        <v>0</v>
      </c>
      <c r="F8" s="131">
        <f>'BA Form 2 Event Data'!X11</f>
        <v>0</v>
      </c>
      <c r="G8" s="43">
        <f ca="1">IF(CELL("type",Adjustments!$V8) = "v",(Adjustments!$D8+Adjustments!$G8+Adjustments!$J8+Adjustments!$M8+Adjustments!$S8),0)</f>
        <v>0</v>
      </c>
      <c r="H8" s="57">
        <f>'BA Form 2 Event Data'!AW11</f>
        <v>0</v>
      </c>
      <c r="I8" s="43">
        <f ca="1">IF(CELL("type",Adjustments1830!$V8) = "v",(Adjustments1830!$E8+Adjustments1830!$H8+Adjustments1830!$K8+Adjustments1830!$N8+Adjustments1830!$Q8+Adjustments1830!$T8),0)</f>
        <v>0</v>
      </c>
      <c r="J8" s="43" t="e">
        <f t="shared" ca="1" si="0"/>
        <v>#DIV/0!</v>
      </c>
      <c r="K8" s="1" t="str">
        <f>'Data Entry'!K8</f>
        <v>N</v>
      </c>
      <c r="L8" s="32">
        <f t="shared" ca="1" si="1"/>
        <v>0</v>
      </c>
      <c r="M8" s="1" t="str">
        <f>'Data Entry'!M8</f>
        <v>Eastern</v>
      </c>
      <c r="N8" t="str">
        <f>'Data Entry'!N8</f>
        <v>Interconnection</v>
      </c>
      <c r="P8" s="131">
        <f>'BA Form 2 Event Data'!AF11</f>
        <v>0</v>
      </c>
      <c r="Q8" s="131">
        <f>'BA Form 2 Event Data'!BH11</f>
        <v>0</v>
      </c>
      <c r="R8" s="151"/>
      <c r="AI8">
        <v>-7.090523129419779E-2</v>
      </c>
      <c r="AJ8">
        <v>-26.897608961377827</v>
      </c>
      <c r="AM8" s="190" t="s">
        <v>81</v>
      </c>
      <c r="AN8" s="190"/>
      <c r="AO8" s="190"/>
      <c r="AP8" s="190"/>
      <c r="AQ8" s="190"/>
      <c r="AR8" s="64"/>
      <c r="AS8" s="64"/>
      <c r="AT8" s="64"/>
      <c r="AU8" s="64"/>
      <c r="AV8" s="64"/>
      <c r="AW8" s="64"/>
    </row>
    <row r="9" spans="1:49" ht="15.75" customHeight="1">
      <c r="A9" s="1">
        <v>6</v>
      </c>
      <c r="B9" s="19">
        <f>'Data Entry'!B9</f>
        <v>40653.69027777778</v>
      </c>
      <c r="C9" s="2">
        <f>'Data Entry'!C9</f>
        <v>-4.5999999999999999E-2</v>
      </c>
      <c r="D9" s="129">
        <f>'BA Form 2 Event Data'!E12</f>
        <v>0</v>
      </c>
      <c r="E9" s="130">
        <f>'BA Form 2 Event Data'!AV12-'BA Form 2 Event Data'!W12</f>
        <v>0</v>
      </c>
      <c r="F9" s="131">
        <f>'BA Form 2 Event Data'!X12</f>
        <v>0</v>
      </c>
      <c r="G9" s="43">
        <f ca="1">IF(CELL("type",Adjustments!$V9) = "v",(Adjustments!$D9+Adjustments!$G9+Adjustments!$J9+Adjustments!$M9+Adjustments!$S9),0)</f>
        <v>0</v>
      </c>
      <c r="H9" s="57">
        <f>'BA Form 2 Event Data'!AW12</f>
        <v>0</v>
      </c>
      <c r="I9" s="43">
        <f ca="1">IF(CELL("type",Adjustments1830!$V9) = "v",(Adjustments1830!$E9+Adjustments1830!$H9+Adjustments1830!$K9+Adjustments1830!$N9+Adjustments1830!$Q9+Adjustments1830!$T9),0)</f>
        <v>0</v>
      </c>
      <c r="J9" s="43" t="e">
        <f t="shared" ca="1" si="0"/>
        <v>#DIV/0!</v>
      </c>
      <c r="K9" s="1" t="str">
        <f>'Data Entry'!K9</f>
        <v>N</v>
      </c>
      <c r="L9" s="32">
        <f t="shared" ca="1" si="1"/>
        <v>0</v>
      </c>
      <c r="M9" s="31" t="str">
        <f>C1</f>
        <v>MyBA</v>
      </c>
      <c r="N9" t="str">
        <f>'Data Entry'!N9</f>
        <v>Balancing Authority</v>
      </c>
      <c r="O9" s="28"/>
      <c r="P9" s="131">
        <f>'BA Form 2 Event Data'!AF12</f>
        <v>0</v>
      </c>
      <c r="Q9" s="131">
        <f>'BA Form 2 Event Data'!BH12</f>
        <v>0</v>
      </c>
      <c r="R9" s="151"/>
      <c r="AI9">
        <v>-5.1906767345698768E-2</v>
      </c>
      <c r="AJ9">
        <v>9.955449178814888</v>
      </c>
      <c r="AM9" s="190" t="s">
        <v>82</v>
      </c>
      <c r="AN9" s="190"/>
      <c r="AO9" s="190"/>
      <c r="AP9" s="190"/>
      <c r="AQ9" s="190"/>
      <c r="AR9" s="64"/>
      <c r="AS9" s="64"/>
      <c r="AT9" s="64"/>
      <c r="AU9" s="64"/>
      <c r="AV9" s="64"/>
      <c r="AW9" s="64"/>
    </row>
    <row r="10" spans="1:49" ht="15.75" customHeight="1">
      <c r="A10" s="1">
        <v>7</v>
      </c>
      <c r="B10" s="20">
        <f>'Data Entry'!B10</f>
        <v>40655.453472222223</v>
      </c>
      <c r="C10" s="25">
        <f>'Data Entry'!C10</f>
        <v>-0.05</v>
      </c>
      <c r="D10" s="129">
        <f>'BA Form 2 Event Data'!E13</f>
        <v>0</v>
      </c>
      <c r="E10" s="130">
        <f>'BA Form 2 Event Data'!AV13-'BA Form 2 Event Data'!W13</f>
        <v>0</v>
      </c>
      <c r="F10" s="131">
        <f>'BA Form 2 Event Data'!X13</f>
        <v>0</v>
      </c>
      <c r="G10" s="43">
        <f ca="1">IF(CELL("type",Adjustments!$V10) = "v",(Adjustments!$D10+Adjustments!$G10+Adjustments!$J10+Adjustments!$M10+Adjustments!$S10),0)</f>
        <v>0</v>
      </c>
      <c r="H10" s="57">
        <f>'BA Form 2 Event Data'!AW13</f>
        <v>0</v>
      </c>
      <c r="I10" s="43">
        <f ca="1">IF(CELL("type",Adjustments1830!$V10) = "v",(Adjustments1830!$E10+Adjustments1830!$H10+Adjustments1830!$K10+Adjustments1830!$N10+Adjustments1830!$Q10+Adjustments1830!$T10),0)</f>
        <v>0</v>
      </c>
      <c r="J10" s="43" t="e">
        <f t="shared" ca="1" si="0"/>
        <v>#DIV/0!</v>
      </c>
      <c r="K10" s="1" t="str">
        <f>'Data Entry'!K10</f>
        <v>N</v>
      </c>
      <c r="L10" s="32">
        <f t="shared" ca="1" si="1"/>
        <v>0</v>
      </c>
      <c r="M10" s="1">
        <f>'Data Entry'!M10</f>
        <v>0</v>
      </c>
      <c r="N10" t="str">
        <f>'Data Entry'!N10</f>
        <v>Contact Name</v>
      </c>
      <c r="P10" s="131">
        <f>'BA Form 2 Event Data'!AF13</f>
        <v>0</v>
      </c>
      <c r="Q10" s="131">
        <f>'BA Form 2 Event Data'!BH13</f>
        <v>0</v>
      </c>
      <c r="R10" s="151"/>
      <c r="AI10">
        <v>-5.804770333430298E-2</v>
      </c>
      <c r="AJ10">
        <v>3.3670240129743263</v>
      </c>
      <c r="AM10" s="190" t="s">
        <v>83</v>
      </c>
      <c r="AN10" s="190"/>
      <c r="AO10" s="190"/>
      <c r="AP10" s="190"/>
      <c r="AQ10" s="190"/>
      <c r="AR10" s="64"/>
      <c r="AS10" s="64"/>
      <c r="AT10" s="64"/>
      <c r="AU10" s="64"/>
      <c r="AV10" s="64"/>
      <c r="AW10" s="64"/>
    </row>
    <row r="11" spans="1:49" ht="15.75" customHeight="1">
      <c r="A11" s="1">
        <v>8</v>
      </c>
      <c r="B11" s="20">
        <f>'Data Entry'!B11</f>
        <v>40659.847222222219</v>
      </c>
      <c r="C11" s="25">
        <f>'Data Entry'!C11</f>
        <v>-5.8999999999999997E-2</v>
      </c>
      <c r="D11" s="129">
        <f>'BA Form 2 Event Data'!E14</f>
        <v>0</v>
      </c>
      <c r="E11" s="130">
        <f>'BA Form 2 Event Data'!AV14-'BA Form 2 Event Data'!W14</f>
        <v>0</v>
      </c>
      <c r="F11" s="131">
        <f>'BA Form 2 Event Data'!X14</f>
        <v>0</v>
      </c>
      <c r="G11" s="43">
        <f ca="1">IF(CELL("type",Adjustments!$V11) = "v",(Adjustments!$D11+Adjustments!$G11+Adjustments!$J11+Adjustments!$M11+Adjustments!$S11),0)</f>
        <v>0</v>
      </c>
      <c r="H11" s="57">
        <f>'BA Form 2 Event Data'!AW14</f>
        <v>0</v>
      </c>
      <c r="I11" s="43">
        <f ca="1">IF(CELL("type",Adjustments1830!$V11) = "v",(Adjustments1830!$E11+Adjustments1830!$H11+Adjustments1830!$K11+Adjustments1830!$N11+Adjustments1830!$Q11+Adjustments1830!$T11),0)</f>
        <v>0</v>
      </c>
      <c r="J11" s="43" t="e">
        <f t="shared" ca="1" si="0"/>
        <v>#DIV/0!</v>
      </c>
      <c r="K11" s="1" t="str">
        <f>'Data Entry'!K11</f>
        <v>N</v>
      </c>
      <c r="L11" s="32">
        <f t="shared" ca="1" si="1"/>
        <v>0</v>
      </c>
      <c r="M11" s="1">
        <f>'Data Entry'!M11</f>
        <v>0</v>
      </c>
      <c r="N11" t="str">
        <f>'Data Entry'!N11</f>
        <v>Contact Phone #</v>
      </c>
      <c r="P11" s="131">
        <f>'BA Form 2 Event Data'!AF14</f>
        <v>0</v>
      </c>
      <c r="Q11" s="131">
        <f>'BA Form 2 Event Data'!BH14</f>
        <v>0</v>
      </c>
      <c r="R11" s="151"/>
      <c r="AI11">
        <v>-7.5572422572498965E-2</v>
      </c>
      <c r="AJ11">
        <v>36.334426879882812</v>
      </c>
      <c r="AM11" s="190" t="s">
        <v>84</v>
      </c>
      <c r="AN11" s="190"/>
      <c r="AO11" s="190"/>
      <c r="AP11" s="190"/>
      <c r="AQ11" s="190"/>
      <c r="AR11" s="64"/>
      <c r="AS11" s="64"/>
      <c r="AT11" s="64"/>
      <c r="AU11" s="64"/>
      <c r="AV11" s="64"/>
      <c r="AW11" s="64"/>
    </row>
    <row r="12" spans="1:49" ht="15.75" customHeight="1">
      <c r="A12" s="1">
        <v>9</v>
      </c>
      <c r="B12" s="19">
        <f>'Data Entry'!B12</f>
        <v>40660.691666666666</v>
      </c>
      <c r="C12" s="2">
        <f>'Data Entry'!C12</f>
        <v>-8.2000000000000003E-2</v>
      </c>
      <c r="D12" s="129">
        <f>'BA Form 2 Event Data'!E15</f>
        <v>0</v>
      </c>
      <c r="E12" s="130">
        <f>'BA Form 2 Event Data'!AV15-'BA Form 2 Event Data'!W15</f>
        <v>0</v>
      </c>
      <c r="F12" s="131">
        <f>'BA Form 2 Event Data'!X15</f>
        <v>0</v>
      </c>
      <c r="G12" s="43">
        <f ca="1">IF(CELL("type",Adjustments!$V12) = "v",(Adjustments!$D12+Adjustments!$G12+Adjustments!$J12+Adjustments!$M12+Adjustments!$S12),0)</f>
        <v>0</v>
      </c>
      <c r="H12" s="57">
        <f>'BA Form 2 Event Data'!AW15</f>
        <v>0</v>
      </c>
      <c r="I12" s="43">
        <f ca="1">IF(CELL("type",Adjustments1830!$V12) = "v",(Adjustments1830!$E12+Adjustments1830!$H12+Adjustments1830!$K12+Adjustments1830!$N12+Adjustments1830!$Q12+Adjustments1830!$T12),0)</f>
        <v>0</v>
      </c>
      <c r="J12" s="43" t="e">
        <f t="shared" ca="1" si="0"/>
        <v>#DIV/0!</v>
      </c>
      <c r="K12" s="1" t="str">
        <f>'Data Entry'!K12</f>
        <v>N</v>
      </c>
      <c r="L12" s="32">
        <f t="shared" ca="1" si="1"/>
        <v>0</v>
      </c>
      <c r="M12" s="1">
        <f>'Data Entry'!M12</f>
        <v>0</v>
      </c>
      <c r="N12" t="str">
        <f>'Data Entry'!N12</f>
        <v>Contact e-mail</v>
      </c>
      <c r="P12" s="131">
        <f>'BA Form 2 Event Data'!AF15</f>
        <v>0</v>
      </c>
      <c r="Q12" s="131">
        <f>'BA Form 2 Event Data'!BH15</f>
        <v>0</v>
      </c>
      <c r="R12" s="151"/>
      <c r="AI12">
        <v>-5.6380498976999149E-2</v>
      </c>
      <c r="AJ12">
        <v>0.4882530443596238</v>
      </c>
      <c r="AM12" s="190" t="s">
        <v>85</v>
      </c>
      <c r="AN12" s="190"/>
      <c r="AO12" s="190"/>
      <c r="AP12" s="190"/>
      <c r="AQ12" s="190"/>
      <c r="AR12" s="64"/>
      <c r="AS12" s="64"/>
      <c r="AT12" s="64"/>
      <c r="AU12" s="64"/>
      <c r="AV12" s="64"/>
      <c r="AW12" s="64"/>
    </row>
    <row r="13" spans="1:49" ht="15.75" customHeight="1">
      <c r="A13" s="1">
        <v>10</v>
      </c>
      <c r="B13" s="19">
        <f>'Data Entry'!B13</f>
        <v>40675.609583333331</v>
      </c>
      <c r="C13" s="2">
        <f>'Data Entry'!C13</f>
        <v>-5.0999999999999997E-2</v>
      </c>
      <c r="D13" s="129">
        <f>'BA Form 2 Event Data'!E16</f>
        <v>0</v>
      </c>
      <c r="E13" s="130">
        <f>'BA Form 2 Event Data'!AV16-'BA Form 2 Event Data'!W16</f>
        <v>0</v>
      </c>
      <c r="F13" s="131">
        <f>'BA Form 2 Event Data'!X16</f>
        <v>0</v>
      </c>
      <c r="G13" s="43">
        <f ca="1">IF(CELL("type",Adjustments!$V13) = "v",(Adjustments!$D13+Adjustments!$G13+Adjustments!$J13+Adjustments!$M13+Adjustments!$S13),0)</f>
        <v>0</v>
      </c>
      <c r="H13" s="57">
        <f>'BA Form 2 Event Data'!AW16</f>
        <v>0</v>
      </c>
      <c r="I13" s="43">
        <f ca="1">IF(CELL("type",Adjustments1830!$V13) = "v",(Adjustments1830!$E13+Adjustments1830!$H13+Adjustments1830!$K13+Adjustments1830!$N13+Adjustments1830!$Q13+Adjustments1830!$T13),0)</f>
        <v>0</v>
      </c>
      <c r="J13" s="43" t="e">
        <f t="shared" ca="1" si="0"/>
        <v>#DIV/0!</v>
      </c>
      <c r="K13" s="1" t="str">
        <f>'Data Entry'!K13</f>
        <v>N</v>
      </c>
      <c r="L13" s="32">
        <f t="shared" ca="1" si="1"/>
        <v>0</v>
      </c>
      <c r="M13" s="1">
        <f>'Data Entry'!M13</f>
        <v>0</v>
      </c>
      <c r="N13" t="str">
        <f>'Data Entry'!N13</f>
        <v>Current Year's Actual Peak</v>
      </c>
      <c r="P13" s="131">
        <f>'BA Form 2 Event Data'!AF16</f>
        <v>0</v>
      </c>
      <c r="Q13" s="131">
        <f>'BA Form 2 Event Data'!BH16</f>
        <v>0</v>
      </c>
      <c r="R13" s="151"/>
      <c r="AI13">
        <v>-5.7332901727598085E-2</v>
      </c>
      <c r="AJ13">
        <v>2.7580369313557895</v>
      </c>
      <c r="AM13" s="190" t="s">
        <v>86</v>
      </c>
      <c r="AN13" s="190"/>
      <c r="AO13" s="190"/>
      <c r="AP13" s="190"/>
      <c r="AQ13" s="190"/>
      <c r="AR13" s="64"/>
      <c r="AS13" s="64"/>
      <c r="AT13" s="64"/>
      <c r="AU13" s="64"/>
      <c r="AV13" s="64"/>
      <c r="AW13" s="64"/>
    </row>
    <row r="14" spans="1:49" ht="15.75" customHeight="1">
      <c r="A14" s="1">
        <v>11</v>
      </c>
      <c r="B14" s="20">
        <f>'Data Entry'!B14</f>
        <v>0</v>
      </c>
      <c r="C14" s="25">
        <f>'Data Entry'!C14</f>
        <v>0</v>
      </c>
      <c r="D14" s="129">
        <f>'BA Form 2 Event Data'!E17</f>
        <v>0</v>
      </c>
      <c r="E14" s="130">
        <f>'BA Form 2 Event Data'!AV17-'BA Form 2 Event Data'!W17</f>
        <v>0</v>
      </c>
      <c r="F14" s="131">
        <f>'BA Form 2 Event Data'!X17</f>
        <v>0</v>
      </c>
      <c r="G14" s="43">
        <f ca="1">IF(CELL("type",Adjustments!$V14) = "v",(Adjustments!$D14+Adjustments!$G14+Adjustments!$J14+Adjustments!$M14+Adjustments!$S14),0)</f>
        <v>0</v>
      </c>
      <c r="H14" s="57">
        <f>'BA Form 2 Event Data'!AW17</f>
        <v>0</v>
      </c>
      <c r="I14" s="43">
        <f ca="1">IF(CELL("type",Adjustments1830!$V14) = "v",(Adjustments1830!$E14+Adjustments1830!$H14+Adjustments1830!$K14+Adjustments1830!$N14+Adjustments1830!$Q14+Adjustments1830!$T14),0)</f>
        <v>0</v>
      </c>
      <c r="J14" s="43" t="str">
        <f t="shared" ca="1" si="0"/>
        <v/>
      </c>
      <c r="K14" s="1" t="str">
        <f>'Data Entry'!K14</f>
        <v>Y</v>
      </c>
      <c r="L14" s="32" t="str">
        <f t="shared" ca="1" si="1"/>
        <v/>
      </c>
      <c r="M14" s="1">
        <f>'Data Entry'!M14</f>
        <v>0</v>
      </c>
      <c r="N14" t="str">
        <f>'Data Entry'!N14</f>
        <v>Internal Generating Capacity</v>
      </c>
      <c r="P14" s="131">
        <f>'BA Form 2 Event Data'!AF17</f>
        <v>0</v>
      </c>
      <c r="Q14" s="131">
        <f>'BA Form 2 Event Data'!BH17</f>
        <v>0</v>
      </c>
      <c r="R14" s="151"/>
      <c r="AI14">
        <v>-5.1760900588298853E-2</v>
      </c>
      <c r="AJ14">
        <v>13.643416881561279</v>
      </c>
      <c r="AM14" s="190" t="s">
        <v>87</v>
      </c>
      <c r="AN14" s="190"/>
      <c r="AO14" s="190"/>
      <c r="AP14" s="190"/>
      <c r="AQ14" s="190"/>
      <c r="AR14" s="64"/>
      <c r="AS14" s="64"/>
      <c r="AT14" s="64"/>
      <c r="AU14" s="64"/>
      <c r="AV14" s="64"/>
      <c r="AW14" s="64"/>
    </row>
    <row r="15" spans="1:49" ht="15.75" customHeight="1">
      <c r="A15" s="1">
        <v>12</v>
      </c>
      <c r="B15" s="21">
        <f>'Data Entry'!B15</f>
        <v>0</v>
      </c>
      <c r="C15" s="25">
        <f>'Data Entry'!C15</f>
        <v>0</v>
      </c>
      <c r="D15" s="129">
        <f>'BA Form 2 Event Data'!E18</f>
        <v>0</v>
      </c>
      <c r="E15" s="130">
        <f>'BA Form 2 Event Data'!AV18-'BA Form 2 Event Data'!W18</f>
        <v>0</v>
      </c>
      <c r="F15" s="131">
        <f>'BA Form 2 Event Data'!X18</f>
        <v>0</v>
      </c>
      <c r="G15" s="43">
        <f ca="1">IF(CELL("type",Adjustments!$V15) = "v",(Adjustments!$D15+Adjustments!$G15+Adjustments!$J15+Adjustments!$M15+Adjustments!$S15),0)</f>
        <v>0</v>
      </c>
      <c r="H15" s="57">
        <f>'BA Form 2 Event Data'!AW18</f>
        <v>0</v>
      </c>
      <c r="I15" s="43">
        <f ca="1">IF(CELL("type",Adjustments1830!$V15) = "v",(Adjustments1830!$E15+Adjustments1830!$H15+Adjustments1830!$K15+Adjustments1830!$N15+Adjustments1830!$Q15+Adjustments1830!$T15),0)</f>
        <v>0</v>
      </c>
      <c r="J15" s="43" t="str">
        <f t="shared" ca="1" si="0"/>
        <v/>
      </c>
      <c r="K15" s="1" t="str">
        <f>'Data Entry'!K15</f>
        <v>Y</v>
      </c>
      <c r="L15" s="32" t="str">
        <f t="shared" ca="1" si="1"/>
        <v/>
      </c>
      <c r="M15" s="1">
        <f>'Data Entry'!M15</f>
        <v>0</v>
      </c>
      <c r="N15" t="str">
        <f>'Data Entry'!N15</f>
        <v>Next Year's Projected Peak</v>
      </c>
      <c r="P15" s="131">
        <f>'BA Form 2 Event Data'!AF18</f>
        <v>0</v>
      </c>
      <c r="Q15" s="131">
        <f>'BA Form 2 Event Data'!BH18</f>
        <v>0</v>
      </c>
      <c r="R15" s="151"/>
      <c r="AI15">
        <v>-4.9999237060546875E-2</v>
      </c>
      <c r="AJ15">
        <v>11.100745916366577</v>
      </c>
      <c r="AM15" s="190" t="s">
        <v>88</v>
      </c>
      <c r="AN15" s="190"/>
      <c r="AO15" s="190"/>
      <c r="AP15" s="190"/>
      <c r="AQ15" s="190"/>
      <c r="AR15" s="64"/>
      <c r="AS15" s="64"/>
      <c r="AT15" s="64"/>
      <c r="AU15" s="64"/>
      <c r="AV15" s="64"/>
      <c r="AW15" s="64"/>
    </row>
    <row r="16" spans="1:49" ht="15.75" customHeight="1">
      <c r="A16" s="1">
        <v>13</v>
      </c>
      <c r="B16" s="19">
        <f>'Data Entry'!B16</f>
        <v>0</v>
      </c>
      <c r="C16" s="2">
        <f>'Data Entry'!C16</f>
        <v>0</v>
      </c>
      <c r="D16" s="129">
        <f>'BA Form 2 Event Data'!E19</f>
        <v>0</v>
      </c>
      <c r="E16" s="130">
        <f>'BA Form 2 Event Data'!AV19-'BA Form 2 Event Data'!W19</f>
        <v>0</v>
      </c>
      <c r="F16" s="131">
        <f>'BA Form 2 Event Data'!X19</f>
        <v>0</v>
      </c>
      <c r="G16" s="43">
        <f ca="1">IF(CELL("type",Adjustments!$V16) = "v",(Adjustments!$D16+Adjustments!$G16+Adjustments!$J16+Adjustments!$M16+Adjustments!$S16),0)</f>
        <v>0</v>
      </c>
      <c r="H16" s="57">
        <f>'BA Form 2 Event Data'!AW19</f>
        <v>0</v>
      </c>
      <c r="I16" s="43">
        <f ca="1">IF(CELL("type",Adjustments1830!$V16) = "v",(Adjustments1830!$E16+Adjustments1830!$H16+Adjustments1830!$K16+Adjustments1830!$N16+Adjustments1830!$Q16+Adjustments1830!$T16),0)</f>
        <v>0</v>
      </c>
      <c r="J16" s="43" t="str">
        <f t="shared" ca="1" si="0"/>
        <v/>
      </c>
      <c r="K16" s="1" t="str">
        <f>'Data Entry'!K16</f>
        <v>Y</v>
      </c>
      <c r="L16" s="32" t="str">
        <f t="shared" ca="1" si="1"/>
        <v/>
      </c>
      <c r="P16" s="131">
        <f>'BA Form 2 Event Data'!AF19</f>
        <v>0</v>
      </c>
      <c r="Q16" s="131">
        <f>'BA Form 2 Event Data'!BH19</f>
        <v>0</v>
      </c>
      <c r="R16" s="151"/>
      <c r="AI16">
        <v>-5.1999999999999998E-2</v>
      </c>
      <c r="AJ16">
        <v>-19.906846483548481</v>
      </c>
      <c r="AM16" s="190" t="s">
        <v>89</v>
      </c>
      <c r="AN16" s="190"/>
      <c r="AO16" s="190"/>
      <c r="AP16" s="190"/>
      <c r="AQ16" s="190"/>
      <c r="AR16" s="64"/>
      <c r="AS16" s="64"/>
      <c r="AT16" s="64"/>
      <c r="AU16" s="64"/>
      <c r="AV16" s="64"/>
      <c r="AW16" s="64"/>
    </row>
    <row r="17" spans="1:49" ht="15.75" customHeight="1">
      <c r="A17" s="1">
        <v>14</v>
      </c>
      <c r="B17" s="22">
        <f>'Data Entry'!B17</f>
        <v>0</v>
      </c>
      <c r="C17" s="2">
        <f>'Data Entry'!C17</f>
        <v>0</v>
      </c>
      <c r="D17" s="129">
        <f>'BA Form 2 Event Data'!E20</f>
        <v>0</v>
      </c>
      <c r="E17" s="130">
        <f>'BA Form 2 Event Data'!AV20-'BA Form 2 Event Data'!W20</f>
        <v>0</v>
      </c>
      <c r="F17" s="131">
        <f>'BA Form 2 Event Data'!X20</f>
        <v>0</v>
      </c>
      <c r="G17" s="43">
        <f ca="1">IF(CELL("type",Adjustments!$V17) = "v",(Adjustments!$D17+Adjustments!$G17+Adjustments!$J17+Adjustments!$M17+Adjustments!$S17),0)</f>
        <v>0</v>
      </c>
      <c r="H17" s="57">
        <f>'BA Form 2 Event Data'!AW20</f>
        <v>0</v>
      </c>
      <c r="I17" s="43">
        <f ca="1">IF(CELL("type",Adjustments1830!$V17) = "v",(Adjustments1830!$E17+Adjustments1830!$H17+Adjustments1830!$K17+Adjustments1830!$N17+Adjustments1830!$Q17+Adjustments1830!$T17),0)</f>
        <v>0</v>
      </c>
      <c r="J17" s="43" t="str">
        <f t="shared" ca="1" si="0"/>
        <v/>
      </c>
      <c r="K17" s="1" t="str">
        <f>'Data Entry'!K17</f>
        <v>Y</v>
      </c>
      <c r="L17" s="32" t="str">
        <f t="shared" ca="1" si="1"/>
        <v/>
      </c>
      <c r="N17" s="24" t="s">
        <v>10</v>
      </c>
      <c r="O17" s="28"/>
      <c r="P17" s="131">
        <f>'BA Form 2 Event Data'!AF20</f>
        <v>0</v>
      </c>
      <c r="Q17" s="131">
        <f>'BA Form 2 Event Data'!BH20</f>
        <v>0</v>
      </c>
      <c r="R17" s="151"/>
      <c r="AI17">
        <v>-5.5999755859375E-2</v>
      </c>
      <c r="AJ17">
        <v>12.32546430163913</v>
      </c>
      <c r="AM17" s="190" t="s">
        <v>50</v>
      </c>
      <c r="AN17" s="190"/>
      <c r="AO17" s="190"/>
      <c r="AP17" s="190"/>
      <c r="AQ17" s="190"/>
      <c r="AR17" s="64"/>
      <c r="AS17" s="64"/>
      <c r="AT17" s="64"/>
      <c r="AU17" s="64"/>
      <c r="AV17" s="64"/>
      <c r="AW17" s="64"/>
    </row>
    <row r="18" spans="1:49" ht="15.75" customHeight="1">
      <c r="A18" s="1">
        <v>15</v>
      </c>
      <c r="B18" s="21">
        <f>'Data Entry'!B18</f>
        <v>0</v>
      </c>
      <c r="C18" s="25">
        <f>'Data Entry'!C18</f>
        <v>0</v>
      </c>
      <c r="D18" s="129">
        <f>'BA Form 2 Event Data'!E21</f>
        <v>0</v>
      </c>
      <c r="E18" s="130">
        <f>'BA Form 2 Event Data'!AV21-'BA Form 2 Event Data'!W21</f>
        <v>0</v>
      </c>
      <c r="F18" s="131">
        <f>'BA Form 2 Event Data'!X21</f>
        <v>0</v>
      </c>
      <c r="G18" s="43">
        <f ca="1">IF(CELL("type",Adjustments!$V18) = "v",(Adjustments!$D18+Adjustments!$G18+Adjustments!$J18+Adjustments!$M18+Adjustments!$S18),0)</f>
        <v>0</v>
      </c>
      <c r="H18" s="57">
        <f>'BA Form 2 Event Data'!AW21</f>
        <v>0</v>
      </c>
      <c r="I18" s="43">
        <f ca="1">IF(CELL("type",Adjustments1830!$V18) = "v",(Adjustments1830!$E18+Adjustments1830!$H18+Adjustments1830!$K18+Adjustments1830!$N18+Adjustments1830!$Q18+Adjustments1830!$T18),0)</f>
        <v>0</v>
      </c>
      <c r="J18" s="43" t="str">
        <f t="shared" ca="1" si="0"/>
        <v/>
      </c>
      <c r="K18" s="1" t="str">
        <f>'Data Entry'!K18</f>
        <v>Y</v>
      </c>
      <c r="L18" s="32" t="str">
        <f t="shared" ca="1" si="1"/>
        <v/>
      </c>
      <c r="M18" s="1">
        <f>YEAR(B27)</f>
        <v>1900</v>
      </c>
      <c r="N18" t="str">
        <f>'Data Entry'!N18</f>
        <v>Current year</v>
      </c>
      <c r="O18" s="3"/>
      <c r="P18" s="131">
        <f>'BA Form 2 Event Data'!AF21</f>
        <v>0</v>
      </c>
      <c r="Q18" s="131">
        <f>'BA Form 2 Event Data'!BH21</f>
        <v>0</v>
      </c>
      <c r="R18" s="151"/>
      <c r="AI18">
        <v>-5.8498382568359375E-2</v>
      </c>
      <c r="AJ18">
        <v>0.75019184748331469</v>
      </c>
      <c r="AM18" s="190" t="s">
        <v>90</v>
      </c>
      <c r="AN18" s="190"/>
      <c r="AO18" s="190"/>
      <c r="AP18" s="190"/>
      <c r="AQ18" s="190"/>
      <c r="AR18" s="64"/>
      <c r="AS18" s="64"/>
      <c r="AT18" s="64"/>
      <c r="AU18" s="64"/>
      <c r="AV18" s="64"/>
      <c r="AW18" s="64"/>
    </row>
    <row r="19" spans="1:49" ht="15.75" customHeight="1">
      <c r="A19" s="1">
        <v>16</v>
      </c>
      <c r="B19" s="21">
        <f>'Data Entry'!B19</f>
        <v>0</v>
      </c>
      <c r="C19" s="25">
        <f>'Data Entry'!C19</f>
        <v>0</v>
      </c>
      <c r="D19" s="129">
        <f>'BA Form 2 Event Data'!E22</f>
        <v>0</v>
      </c>
      <c r="E19" s="130">
        <f>'BA Form 2 Event Data'!AV22-'BA Form 2 Event Data'!W22</f>
        <v>0</v>
      </c>
      <c r="F19" s="131">
        <f>'BA Form 2 Event Data'!X22</f>
        <v>0</v>
      </c>
      <c r="G19" s="43">
        <f ca="1">IF(CELL("type",Adjustments!$V19) = "v",(Adjustments!$D19+Adjustments!$G19+Adjustments!$J19+Adjustments!$M19+Adjustments!$S19),0)</f>
        <v>0</v>
      </c>
      <c r="H19" s="57">
        <f>'BA Form 2 Event Data'!AW22</f>
        <v>0</v>
      </c>
      <c r="I19" s="43">
        <f ca="1">IF(CELL("type",Adjustments1830!$V19) = "v",(Adjustments1830!$E19+Adjustments1830!$H19+Adjustments1830!$K19+Adjustments1830!$N19+Adjustments1830!$Q19+Adjustments1830!$T19),0)</f>
        <v>0</v>
      </c>
      <c r="J19" s="43" t="str">
        <f t="shared" ca="1" si="0"/>
        <v/>
      </c>
      <c r="K19" s="1" t="str">
        <f>'Data Entry'!K19</f>
        <v>Y</v>
      </c>
      <c r="L19" s="32" t="str">
        <f t="shared" ca="1" si="1"/>
        <v/>
      </c>
      <c r="M19" s="1">
        <f>'Data Entry'!M19</f>
        <v>-70</v>
      </c>
      <c r="N19" s="3" t="str">
        <f>'Data Entry'!N19</f>
        <v>2011 Frequency Response Obligation (FRO)</v>
      </c>
      <c r="P19" s="131">
        <f>'BA Form 2 Event Data'!AF22</f>
        <v>0</v>
      </c>
      <c r="Q19" s="131">
        <f>'BA Form 2 Event Data'!BH22</f>
        <v>0</v>
      </c>
      <c r="R19" s="151"/>
      <c r="AI19">
        <v>-4.850006103515625E-2</v>
      </c>
      <c r="AJ19">
        <v>2.2300577799479129</v>
      </c>
      <c r="AM19" s="190" t="s">
        <v>91</v>
      </c>
      <c r="AN19" s="190"/>
      <c r="AO19" s="190"/>
      <c r="AP19" s="190"/>
      <c r="AQ19" s="190"/>
      <c r="AR19" s="64"/>
      <c r="AS19" s="64"/>
      <c r="AT19" s="64"/>
      <c r="AU19" s="64"/>
      <c r="AV19" s="64"/>
      <c r="AW19" s="64"/>
    </row>
    <row r="20" spans="1:49" ht="15.75" customHeight="1">
      <c r="A20" s="1">
        <v>17</v>
      </c>
      <c r="B20" s="22">
        <f>'Data Entry'!B20</f>
        <v>0</v>
      </c>
      <c r="C20" s="2">
        <f>'Data Entry'!C20</f>
        <v>0</v>
      </c>
      <c r="D20" s="129">
        <f>'BA Form 2 Event Data'!E23</f>
        <v>0</v>
      </c>
      <c r="E20" s="130">
        <f>'BA Form 2 Event Data'!AV23-'BA Form 2 Event Data'!W23</f>
        <v>0</v>
      </c>
      <c r="F20" s="131">
        <f>'BA Form 2 Event Data'!X23</f>
        <v>0</v>
      </c>
      <c r="G20" s="43">
        <f ca="1">IF(CELL("type",Adjustments!$V20) = "v",(Adjustments!$D20+Adjustments!$G20+Adjustments!$J20+Adjustments!$M20+Adjustments!$S20),0)</f>
        <v>0</v>
      </c>
      <c r="H20" s="57">
        <f>'BA Form 2 Event Data'!AW23</f>
        <v>0</v>
      </c>
      <c r="I20" s="43">
        <f ca="1">IF(CELL("type",Adjustments1830!$V20) = "v",(Adjustments1830!$E20+Adjustments1830!$H20+Adjustments1830!$K20+Adjustments1830!$N20+Adjustments1830!$Q20+Adjustments1830!$T20),0)</f>
        <v>0</v>
      </c>
      <c r="J20" s="43" t="str">
        <f t="shared" ca="1" si="0"/>
        <v/>
      </c>
      <c r="K20" s="1" t="str">
        <f>'Data Entry'!K20</f>
        <v>Y</v>
      </c>
      <c r="L20" s="32" t="str">
        <f t="shared" ca="1" si="1"/>
        <v/>
      </c>
      <c r="P20" s="131">
        <f>'BA Form 2 Event Data'!AF23</f>
        <v>0</v>
      </c>
      <c r="Q20" s="131">
        <f>'BA Form 2 Event Data'!BH23</f>
        <v>0</v>
      </c>
      <c r="R20" s="151"/>
      <c r="AI20">
        <v>-4.5000076293945313E-2</v>
      </c>
      <c r="AJ20">
        <v>9.4778593301773064</v>
      </c>
      <c r="AM20" s="190" t="s">
        <v>92</v>
      </c>
      <c r="AN20" s="190"/>
      <c r="AO20" s="190"/>
      <c r="AP20" s="190"/>
      <c r="AQ20" s="190"/>
      <c r="AR20" s="64"/>
      <c r="AS20" s="64"/>
      <c r="AT20" s="64"/>
      <c r="AU20" s="64"/>
      <c r="AV20" s="64"/>
      <c r="AW20" s="64"/>
    </row>
    <row r="21" spans="1:49" ht="15.75" customHeight="1">
      <c r="A21" s="1">
        <v>18</v>
      </c>
      <c r="B21" s="22">
        <f>'Data Entry'!B21</f>
        <v>0</v>
      </c>
      <c r="C21" s="2">
        <f>'Data Entry'!C21</f>
        <v>0</v>
      </c>
      <c r="D21" s="129">
        <f>'BA Form 2 Event Data'!E24</f>
        <v>0</v>
      </c>
      <c r="E21" s="130">
        <f>'BA Form 2 Event Data'!AV24-'BA Form 2 Event Data'!W24</f>
        <v>0</v>
      </c>
      <c r="F21" s="131">
        <f>'BA Form 2 Event Data'!X24</f>
        <v>0</v>
      </c>
      <c r="G21" s="43">
        <f ca="1">IF(CELL("type",Adjustments!$V21) = "v",(Adjustments!$D21+Adjustments!$G21+Adjustments!$J21+Adjustments!$M21+Adjustments!$S21),0)</f>
        <v>0</v>
      </c>
      <c r="H21" s="57">
        <f>'BA Form 2 Event Data'!AW24</f>
        <v>0</v>
      </c>
      <c r="I21" s="43">
        <f ca="1">IF(CELL("type",Adjustments1830!$V21) = "v",(Adjustments1830!$E21+Adjustments1830!$H21+Adjustments1830!$K21+Adjustments1830!$N21+Adjustments1830!$Q21+Adjustments1830!$T21),0)</f>
        <v>0</v>
      </c>
      <c r="J21" s="43" t="str">
        <f t="shared" ca="1" si="0"/>
        <v/>
      </c>
      <c r="K21" s="1" t="str">
        <f>'Data Entry'!K21</f>
        <v>Y</v>
      </c>
      <c r="L21" s="32" t="str">
        <f t="shared" ca="1" si="1"/>
        <v/>
      </c>
      <c r="M21" s="3" t="s">
        <v>6</v>
      </c>
      <c r="P21" s="131">
        <f>'BA Form 2 Event Data'!AF24</f>
        <v>0</v>
      </c>
      <c r="Q21" s="131">
        <f>'BA Form 2 Event Data'!BH24</f>
        <v>0</v>
      </c>
      <c r="R21" s="151"/>
      <c r="AI21">
        <v>-3.7502288818359375E-2</v>
      </c>
      <c r="AJ21">
        <v>0.35530900955200195</v>
      </c>
      <c r="AM21" s="190" t="s">
        <v>93</v>
      </c>
      <c r="AN21" s="190"/>
      <c r="AO21" s="190"/>
      <c r="AP21" s="190"/>
      <c r="AQ21" s="190"/>
      <c r="AR21" s="64"/>
      <c r="AS21" s="64"/>
      <c r="AT21" s="64"/>
      <c r="AU21" s="64"/>
      <c r="AV21" s="64"/>
      <c r="AW21" s="64"/>
    </row>
    <row r="22" spans="1:49" ht="15.75" customHeight="1">
      <c r="A22" s="1">
        <v>19</v>
      </c>
      <c r="B22" s="21">
        <f>'Data Entry'!B22</f>
        <v>0</v>
      </c>
      <c r="C22" s="25">
        <f>'Data Entry'!C22</f>
        <v>0</v>
      </c>
      <c r="D22" s="129">
        <f>'BA Form 2 Event Data'!E25</f>
        <v>0</v>
      </c>
      <c r="E22" s="130">
        <f>'BA Form 2 Event Data'!AV25-'BA Form 2 Event Data'!W25</f>
        <v>0</v>
      </c>
      <c r="F22" s="131">
        <f>'BA Form 2 Event Data'!X25</f>
        <v>0</v>
      </c>
      <c r="G22" s="43">
        <f ca="1">IF(CELL("type",Adjustments!$V22) = "v",(Adjustments!$D22+Adjustments!$G22+Adjustments!$J22+Adjustments!$M22+Adjustments!$S22),0)</f>
        <v>0</v>
      </c>
      <c r="H22" s="57">
        <f>'BA Form 2 Event Data'!AW25</f>
        <v>0</v>
      </c>
      <c r="I22" s="43">
        <f ca="1">IF(CELL("type",Adjustments1830!$V22) = "v",(Adjustments1830!$E22+Adjustments1830!$H22+Adjustments1830!$K22+Adjustments1830!$N22+Adjustments1830!$Q22+Adjustments1830!$T22),0)</f>
        <v>0</v>
      </c>
      <c r="J22" s="43" t="str">
        <f t="shared" ca="1" si="0"/>
        <v/>
      </c>
      <c r="K22" s="1" t="str">
        <f>'Data Entry'!K22</f>
        <v>Y</v>
      </c>
      <c r="L22" s="32" t="str">
        <f t="shared" ca="1" si="1"/>
        <v/>
      </c>
      <c r="M22" s="181" t="e">
        <f ca="1">AVERAGE(J4:J45)</f>
        <v>#DIV/0!</v>
      </c>
      <c r="N22" t="str">
        <f>'Data Entry'!N22</f>
        <v>Average Frequency Response (MW/0.1Hz)</v>
      </c>
      <c r="P22" s="131">
        <f>'BA Form 2 Event Data'!AF25</f>
        <v>0</v>
      </c>
      <c r="Q22" s="131">
        <f>'BA Form 2 Event Data'!BH25</f>
        <v>0</v>
      </c>
      <c r="R22" s="151"/>
      <c r="AI22">
        <v>-4.75006103515625E-2</v>
      </c>
      <c r="AJ22">
        <v>2.1707018534342453</v>
      </c>
      <c r="AM22" s="190" t="s">
        <v>94</v>
      </c>
      <c r="AN22" s="190"/>
      <c r="AO22" s="190"/>
      <c r="AP22" s="190"/>
      <c r="AQ22" s="190"/>
      <c r="AR22" s="64"/>
      <c r="AS22" s="64"/>
      <c r="AT22" s="64"/>
      <c r="AU22" s="64"/>
      <c r="AV22" s="64"/>
      <c r="AW22" s="64"/>
    </row>
    <row r="23" spans="1:49" ht="15.75" customHeight="1">
      <c r="A23" s="1">
        <v>20</v>
      </c>
      <c r="B23" s="21">
        <f>'Data Entry'!B23</f>
        <v>0</v>
      </c>
      <c r="C23" s="25">
        <f>'Data Entry'!C23</f>
        <v>0</v>
      </c>
      <c r="D23" s="129">
        <f>'BA Form 2 Event Data'!E26</f>
        <v>0</v>
      </c>
      <c r="E23" s="130">
        <f>'BA Form 2 Event Data'!AV26-'BA Form 2 Event Data'!W26</f>
        <v>0</v>
      </c>
      <c r="F23" s="132">
        <f>'BA Form 2 Event Data'!X26</f>
        <v>0</v>
      </c>
      <c r="G23" s="43">
        <f ca="1">IF(CELL("type",Adjustments!$V23) = "v",(Adjustments!$D23+Adjustments!$G23+Adjustments!$J23+Adjustments!$M23+Adjustments!$S23),0)</f>
        <v>0</v>
      </c>
      <c r="H23" s="57">
        <f>'BA Form 2 Event Data'!AW26</f>
        <v>0</v>
      </c>
      <c r="I23" s="43">
        <f ca="1">IF(CELL("type",Adjustments1830!$V23) = "v",(Adjustments1830!$E23+Adjustments1830!$H23+Adjustments1830!$K23+Adjustments1830!$N23+Adjustments1830!$Q23+Adjustments1830!$T23),0)</f>
        <v>0</v>
      </c>
      <c r="J23" s="43" t="str">
        <f t="shared" ca="1" si="0"/>
        <v/>
      </c>
      <c r="K23" s="1" t="str">
        <f>'Data Entry'!K23</f>
        <v>Y</v>
      </c>
      <c r="L23" s="32" t="str">
        <f t="shared" ca="1" si="1"/>
        <v/>
      </c>
      <c r="M23" s="5"/>
      <c r="N23" s="24"/>
      <c r="P23" s="131">
        <f>'BA Form 2 Event Data'!AF26</f>
        <v>0</v>
      </c>
      <c r="Q23" s="131">
        <f>'BA Form 2 Event Data'!BH26</f>
        <v>0</v>
      </c>
      <c r="R23" s="151"/>
      <c r="AI23">
        <v>-5.5500030517578125E-2</v>
      </c>
      <c r="AJ23">
        <v>29.382074276606243</v>
      </c>
      <c r="AM23" s="190" t="s">
        <v>95</v>
      </c>
      <c r="AN23" s="190"/>
      <c r="AO23" s="190"/>
      <c r="AP23" s="190"/>
      <c r="AQ23" s="190"/>
      <c r="AR23" s="64"/>
      <c r="AS23" s="64"/>
      <c r="AT23" s="64"/>
      <c r="AU23" s="64"/>
      <c r="AV23" s="64"/>
      <c r="AW23" s="64"/>
    </row>
    <row r="24" spans="1:49" ht="15.75" customHeight="1">
      <c r="A24" s="1">
        <v>21</v>
      </c>
      <c r="B24" s="23">
        <f>'Data Entry'!B24</f>
        <v>0</v>
      </c>
      <c r="C24" s="2">
        <f>'Data Entry'!C24</f>
        <v>0</v>
      </c>
      <c r="D24" s="129">
        <f>'BA Form 2 Event Data'!E27</f>
        <v>0</v>
      </c>
      <c r="E24" s="130">
        <f>'BA Form 2 Event Data'!AV27-'BA Form 2 Event Data'!W27</f>
        <v>0</v>
      </c>
      <c r="F24" s="132">
        <f>'BA Form 2 Event Data'!X27</f>
        <v>0</v>
      </c>
      <c r="G24" s="43">
        <f ca="1">IF(CELL("type",Adjustments!$V24) = "v",(Adjustments!$D24+Adjustments!$G24+Adjustments!$J24+Adjustments!$M24+Adjustments!$S24),0)</f>
        <v>0</v>
      </c>
      <c r="H24" s="57">
        <f>'BA Form 2 Event Data'!AW27</f>
        <v>0</v>
      </c>
      <c r="I24" s="43">
        <f ca="1">IF(CELL("type",Adjustments1830!$V24) = "v",(Adjustments1830!$E24+Adjustments1830!$H24+Adjustments1830!$K24+Adjustments1830!$N24+Adjustments1830!$Q24+Adjustments1830!$T24),0)</f>
        <v>0</v>
      </c>
      <c r="J24" s="43" t="str">
        <f t="shared" ca="1" si="0"/>
        <v/>
      </c>
      <c r="K24" s="1" t="str">
        <f>'Data Entry'!K24</f>
        <v>Y</v>
      </c>
      <c r="L24" s="32" t="str">
        <f t="shared" ca="1" si="1"/>
        <v/>
      </c>
      <c r="M24" s="5">
        <f>LINEST(AJ4:AJ28,10*AI4:AI28,FALSE)</f>
        <v>-33.770602632089336</v>
      </c>
      <c r="N24" t="str">
        <f>'Data Entry'!N24</f>
        <v>Regression Estimate of Frequency Response (MW/0.1Hz)</v>
      </c>
      <c r="P24" s="131">
        <f>'BA Form 2 Event Data'!AF27</f>
        <v>0</v>
      </c>
      <c r="Q24" s="131">
        <f>'BA Form 2 Event Data'!BH27</f>
        <v>0</v>
      </c>
      <c r="R24" s="151"/>
      <c r="AI24">
        <v>-4.7E-2</v>
      </c>
      <c r="AJ24">
        <v>4.6013813018798828</v>
      </c>
      <c r="AM24" s="190" t="s">
        <v>96</v>
      </c>
      <c r="AN24" s="190"/>
      <c r="AO24" s="190"/>
      <c r="AP24" s="190"/>
      <c r="AQ24" s="190"/>
      <c r="AR24" s="64"/>
      <c r="AS24" s="64"/>
      <c r="AT24" s="64"/>
      <c r="AU24" s="64"/>
      <c r="AV24" s="64"/>
      <c r="AW24" s="64"/>
    </row>
    <row r="25" spans="1:49" ht="15.75" customHeight="1">
      <c r="A25" s="1">
        <v>22</v>
      </c>
      <c r="B25" s="23">
        <f>'Data Entry'!B25</f>
        <v>0</v>
      </c>
      <c r="C25" s="2">
        <f>'Data Entry'!C25</f>
        <v>0</v>
      </c>
      <c r="D25" s="129">
        <f>'BA Form 2 Event Data'!E28</f>
        <v>0</v>
      </c>
      <c r="E25" s="130">
        <f>'BA Form 2 Event Data'!AV28-'BA Form 2 Event Data'!W28</f>
        <v>0</v>
      </c>
      <c r="F25" s="131">
        <f>'BA Form 2 Event Data'!X28</f>
        <v>0</v>
      </c>
      <c r="G25" s="43">
        <f ca="1">IF(CELL("type",Adjustments!$V25) = "v",(Adjustments!$D25+Adjustments!$G25+Adjustments!$J25+Adjustments!$M25+Adjustments!$S25),0)</f>
        <v>0</v>
      </c>
      <c r="H25" s="57">
        <f>'BA Form 2 Event Data'!AW28</f>
        <v>0</v>
      </c>
      <c r="I25" s="43">
        <f ca="1">IF(CELL("type",Adjustments1830!$V25) = "v",(Adjustments1830!$E25+Adjustments1830!$H25+Adjustments1830!$K25+Adjustments1830!$N25+Adjustments1830!$Q25+Adjustments1830!$T25),0)</f>
        <v>0</v>
      </c>
      <c r="J25" s="43" t="str">
        <f t="shared" ca="1" si="0"/>
        <v/>
      </c>
      <c r="K25" s="1" t="str">
        <f>'Data Entry'!K25</f>
        <v>Y</v>
      </c>
      <c r="L25" s="32" t="str">
        <f t="shared" ca="1" si="1"/>
        <v/>
      </c>
      <c r="P25" s="131">
        <f>'BA Form 2 Event Data'!AF28</f>
        <v>0</v>
      </c>
      <c r="Q25" s="131">
        <f>'BA Form 2 Event Data'!BH28</f>
        <v>0</v>
      </c>
      <c r="R25" s="151"/>
      <c r="AI25">
        <v>-6.0000000000002274E-2</v>
      </c>
      <c r="AJ25">
        <v>1.5935148795445762</v>
      </c>
      <c r="AM25" s="190" t="s">
        <v>51</v>
      </c>
      <c r="AN25" s="190"/>
      <c r="AO25" s="190"/>
      <c r="AP25" s="190"/>
      <c r="AQ25" s="190"/>
      <c r="AR25" s="64"/>
      <c r="AS25" s="64"/>
      <c r="AT25" s="64"/>
      <c r="AU25" s="64"/>
      <c r="AV25" s="64"/>
      <c r="AW25" s="64"/>
    </row>
    <row r="26" spans="1:49" ht="15.75" customHeight="1">
      <c r="A26" s="1">
        <v>23</v>
      </c>
      <c r="B26" s="21">
        <f>'Data Entry'!B26</f>
        <v>0</v>
      </c>
      <c r="C26" s="25">
        <f>'Data Entry'!C26</f>
        <v>0</v>
      </c>
      <c r="D26" s="129">
        <f>'BA Form 2 Event Data'!E29</f>
        <v>0</v>
      </c>
      <c r="E26" s="130">
        <f>'BA Form 2 Event Data'!AV29-'BA Form 2 Event Data'!W29</f>
        <v>0</v>
      </c>
      <c r="F26" s="131">
        <f>'BA Form 2 Event Data'!X29</f>
        <v>0</v>
      </c>
      <c r="G26" s="43">
        <f ca="1">IF(CELL("type",Adjustments!$V26) = "v",(Adjustments!$D26+Adjustments!$G26+Adjustments!$J26+Adjustments!$M26+Adjustments!$S26),0)</f>
        <v>0</v>
      </c>
      <c r="H26" s="57">
        <f>'BA Form 2 Event Data'!AW29</f>
        <v>0</v>
      </c>
      <c r="I26" s="43">
        <f ca="1">IF(CELL("type",Adjustments1830!$V26) = "v",(Adjustments1830!$E26+Adjustments1830!$H26+Adjustments1830!$K26+Adjustments1830!$N26+Adjustments1830!$Q26+Adjustments1830!$T26),0)</f>
        <v>0</v>
      </c>
      <c r="J26" s="43" t="str">
        <f t="shared" ca="1" si="0"/>
        <v/>
      </c>
      <c r="K26" s="1" t="str">
        <f>'Data Entry'!K26</f>
        <v>Y</v>
      </c>
      <c r="L26" s="32" t="str">
        <f t="shared" ca="1" si="1"/>
        <v/>
      </c>
      <c r="M26" s="5"/>
      <c r="N26" s="24"/>
      <c r="P26" s="131">
        <f>'BA Form 2 Event Data'!AF29</f>
        <v>0</v>
      </c>
      <c r="Q26" s="131">
        <f>'BA Form 2 Event Data'!BH29</f>
        <v>0</v>
      </c>
      <c r="R26" s="151"/>
      <c r="AI26">
        <v>-5.9999999999995168E-2</v>
      </c>
      <c r="AJ26">
        <v>52.370907783508301</v>
      </c>
      <c r="AM26" s="190" t="s">
        <v>52</v>
      </c>
      <c r="AN26" s="190"/>
      <c r="AO26" s="190"/>
      <c r="AP26" s="190"/>
      <c r="AQ26" s="190"/>
      <c r="AR26" s="64"/>
      <c r="AS26" s="64"/>
      <c r="AT26" s="64"/>
      <c r="AU26" s="64"/>
      <c r="AV26" s="64"/>
      <c r="AW26" s="64"/>
    </row>
    <row r="27" spans="1:49" ht="15.75" customHeight="1">
      <c r="A27" s="1">
        <v>24</v>
      </c>
      <c r="B27" s="21">
        <f>'Data Entry'!B27</f>
        <v>0</v>
      </c>
      <c r="C27" s="25">
        <f>'Data Entry'!C27</f>
        <v>0</v>
      </c>
      <c r="D27" s="129">
        <f>'BA Form 2 Event Data'!E30</f>
        <v>0</v>
      </c>
      <c r="E27" s="130">
        <f>'BA Form 2 Event Data'!AV30-'BA Form 2 Event Data'!W30</f>
        <v>0</v>
      </c>
      <c r="F27" s="131">
        <f>'BA Form 2 Event Data'!X30</f>
        <v>0</v>
      </c>
      <c r="G27" s="43">
        <f ca="1">IF(CELL("type",Adjustments!$V27) = "v",(Adjustments!$D27+Adjustments!$G27+Adjustments!$J27+Adjustments!$M27+Adjustments!$S27),0)</f>
        <v>0</v>
      </c>
      <c r="H27" s="57">
        <f>'BA Form 2 Event Data'!AW30</f>
        <v>0</v>
      </c>
      <c r="I27" s="43">
        <f ca="1">IF(CELL("type",Adjustments1830!$V27) = "v",(Adjustments1830!$E27+Adjustments1830!$H27+Adjustments1830!$K27+Adjustments1830!$N27+Adjustments1830!$Q27+Adjustments1830!$T27),0)</f>
        <v>0</v>
      </c>
      <c r="J27" s="43" t="str">
        <f t="shared" ca="1" si="0"/>
        <v/>
      </c>
      <c r="K27" s="1" t="str">
        <f>'Data Entry'!K27</f>
        <v>Y</v>
      </c>
      <c r="L27" s="32" t="str">
        <f t="shared" ca="1" si="1"/>
        <v/>
      </c>
      <c r="M27" s="5"/>
      <c r="N27" s="28"/>
      <c r="P27" s="131">
        <f>'BA Form 2 Event Data'!AF30</f>
        <v>0</v>
      </c>
      <c r="Q27" s="131">
        <f>'BA Form 2 Event Data'!BH30</f>
        <v>0</v>
      </c>
      <c r="R27" s="151"/>
      <c r="AI27">
        <v>-5.1000000000001933E-2</v>
      </c>
      <c r="AJ27">
        <v>33.947873671849564</v>
      </c>
      <c r="AM27" s="190" t="s">
        <v>53</v>
      </c>
      <c r="AN27" s="190"/>
      <c r="AO27" s="190"/>
      <c r="AP27" s="190"/>
      <c r="AQ27" s="190"/>
      <c r="AR27" s="64"/>
      <c r="AS27" s="64"/>
      <c r="AT27" s="64"/>
      <c r="AU27" s="64"/>
      <c r="AV27" s="64"/>
      <c r="AW27" s="64"/>
    </row>
    <row r="28" spans="1:49" ht="15.75" customHeight="1">
      <c r="A28" s="1">
        <v>25</v>
      </c>
      <c r="B28" s="23">
        <f>'Data Entry'!B28</f>
        <v>0</v>
      </c>
      <c r="C28" s="2">
        <f>'Data Entry'!C28</f>
        <v>0</v>
      </c>
      <c r="D28" s="129">
        <f>'BA Form 2 Event Data'!E31</f>
        <v>0</v>
      </c>
      <c r="E28" s="130">
        <f>'BA Form 2 Event Data'!AV31-'BA Form 2 Event Data'!W31</f>
        <v>0</v>
      </c>
      <c r="F28" s="131">
        <f>'BA Form 2 Event Data'!X31</f>
        <v>0</v>
      </c>
      <c r="G28" s="43">
        <f ca="1">IF(CELL("type",Adjustments!$V28) = "v",(Adjustments!$D28+Adjustments!$G28+Adjustments!$J28+Adjustments!$M28+Adjustments!$S28),0)</f>
        <v>0</v>
      </c>
      <c r="H28" s="57">
        <f>'BA Form 2 Event Data'!AW31</f>
        <v>0</v>
      </c>
      <c r="I28" s="43">
        <f ca="1">IF(CELL("type",Adjustments1830!$V28) = "v",(Adjustments1830!$E28+Adjustments1830!$H28+Adjustments1830!$K28+Adjustments1830!$N28+Adjustments1830!$Q28+Adjustments1830!$T28),0)</f>
        <v>0</v>
      </c>
      <c r="J28" s="43" t="str">
        <f t="shared" ca="1" si="0"/>
        <v/>
      </c>
      <c r="K28" s="1" t="str">
        <f>'Data Entry'!K28</f>
        <v>Y</v>
      </c>
      <c r="L28" s="32" t="str">
        <f t="shared" ca="1" si="1"/>
        <v/>
      </c>
      <c r="M28" s="11"/>
      <c r="P28" s="131">
        <f>'BA Form 2 Event Data'!AF31</f>
        <v>0</v>
      </c>
      <c r="Q28" s="131">
        <f>'BA Form 2 Event Data'!BH31</f>
        <v>0</v>
      </c>
      <c r="R28" s="151"/>
      <c r="AI28">
        <v>-0.1</v>
      </c>
      <c r="AJ28">
        <v>100</v>
      </c>
      <c r="AM28" s="190" t="s">
        <v>97</v>
      </c>
      <c r="AN28" s="190"/>
      <c r="AO28" s="190"/>
      <c r="AP28" s="190"/>
      <c r="AQ28" s="190"/>
      <c r="AR28" s="64"/>
      <c r="AS28" s="64"/>
      <c r="AT28" s="64"/>
      <c r="AU28" s="64"/>
      <c r="AV28" s="64"/>
      <c r="AW28" s="64"/>
    </row>
    <row r="29" spans="1:49" ht="15.75" customHeight="1">
      <c r="A29" s="1">
        <v>26</v>
      </c>
      <c r="B29" s="23">
        <f>'Data Entry'!B29</f>
        <v>0</v>
      </c>
      <c r="C29" s="2">
        <f>'Data Entry'!C29</f>
        <v>0</v>
      </c>
      <c r="D29" s="129">
        <f>'BA Form 2 Event Data'!E32</f>
        <v>0</v>
      </c>
      <c r="E29" s="130">
        <f>'BA Form 2 Event Data'!AV32-'BA Form 2 Event Data'!W32</f>
        <v>0</v>
      </c>
      <c r="F29" s="131">
        <f>'BA Form 2 Event Data'!X32</f>
        <v>0</v>
      </c>
      <c r="G29" s="43">
        <f ca="1">IF(CELL("type",Adjustments!$V29) = "v",(Adjustments!$D29+Adjustments!$G29+Adjustments!$J29+Adjustments!$M29+Adjustments!$S29),0)</f>
        <v>0</v>
      </c>
      <c r="H29" s="57">
        <f>'BA Form 2 Event Data'!AW32</f>
        <v>0</v>
      </c>
      <c r="I29" s="43">
        <f ca="1">IF(CELL("type",Adjustments1830!$V29) = "v",(Adjustments1830!$E29+Adjustments1830!$H29+Adjustments1830!$K29+Adjustments1830!$N29+Adjustments1830!$Q29+Adjustments1830!$T29),0)</f>
        <v>0</v>
      </c>
      <c r="J29" s="43" t="str">
        <f t="shared" ca="1" si="0"/>
        <v/>
      </c>
      <c r="K29" s="1" t="str">
        <f>'Data Entry'!K29</f>
        <v>Y</v>
      </c>
      <c r="L29" s="32" t="str">
        <f t="shared" ca="1" si="1"/>
        <v/>
      </c>
      <c r="O29" s="28"/>
      <c r="P29" s="131">
        <f>'BA Form 2 Event Data'!AF32</f>
        <v>0</v>
      </c>
      <c r="Q29" s="131">
        <f>'BA Form 2 Event Data'!BH32</f>
        <v>0</v>
      </c>
      <c r="R29" s="151"/>
      <c r="AM29" s="190" t="s">
        <v>54</v>
      </c>
      <c r="AN29" s="190"/>
      <c r="AO29" s="190"/>
      <c r="AP29" s="190"/>
      <c r="AQ29" s="190"/>
      <c r="AR29" s="64"/>
      <c r="AS29" s="64"/>
      <c r="AT29" s="64"/>
      <c r="AU29" s="64"/>
      <c r="AV29" s="64"/>
      <c r="AW29" s="64"/>
    </row>
    <row r="30" spans="1:49" ht="15.75" customHeight="1">
      <c r="A30" s="1">
        <v>27</v>
      </c>
      <c r="B30" s="21">
        <f>'Data Entry'!B30</f>
        <v>0</v>
      </c>
      <c r="C30" s="25">
        <f>'Data Entry'!C30</f>
        <v>0</v>
      </c>
      <c r="D30" s="129">
        <f>'BA Form 2 Event Data'!E33</f>
        <v>0</v>
      </c>
      <c r="E30" s="130">
        <f>'BA Form 2 Event Data'!AV33-'BA Form 2 Event Data'!W33</f>
        <v>0</v>
      </c>
      <c r="F30" s="131">
        <f>'BA Form 2 Event Data'!X33</f>
        <v>0</v>
      </c>
      <c r="G30" s="43">
        <f ca="1">IF(CELL("type",Adjustments!$V30) = "v",(Adjustments!$D30+Adjustments!$G30+Adjustments!$J30+Adjustments!$M30+Adjustments!$S30),0)</f>
        <v>0</v>
      </c>
      <c r="H30" s="57">
        <f>'BA Form 2 Event Data'!AW33</f>
        <v>0</v>
      </c>
      <c r="I30" s="43">
        <f ca="1">IF(CELL("type",Adjustments1830!$V30) = "v",(Adjustments1830!$E30+Adjustments1830!$H30+Adjustments1830!$K30+Adjustments1830!$N30+Adjustments1830!$Q30+Adjustments1830!$T30),0)</f>
        <v>0</v>
      </c>
      <c r="J30" s="43" t="str">
        <f t="shared" ca="1" si="0"/>
        <v/>
      </c>
      <c r="K30" s="1" t="str">
        <f>'Data Entry'!K30</f>
        <v>Y</v>
      </c>
      <c r="L30" s="32" t="str">
        <f t="shared" ca="1" si="1"/>
        <v/>
      </c>
      <c r="M30" t="s">
        <v>10</v>
      </c>
      <c r="N30" t="str">
        <f>'Data Entry'!N30</f>
        <v xml:space="preserve">Next Year's </v>
      </c>
      <c r="O30" s="3"/>
      <c r="P30" s="131">
        <f>'BA Form 2 Event Data'!AF33</f>
        <v>0</v>
      </c>
      <c r="Q30" s="131">
        <f>'BA Form 2 Event Data'!BH33</f>
        <v>0</v>
      </c>
      <c r="R30" s="151"/>
      <c r="AM30" s="190" t="s">
        <v>55</v>
      </c>
      <c r="AN30" s="190"/>
      <c r="AO30" s="190"/>
      <c r="AP30" s="190"/>
      <c r="AQ30" s="190"/>
      <c r="AR30" s="64"/>
      <c r="AS30" s="64"/>
      <c r="AT30" s="64"/>
      <c r="AU30" s="64"/>
      <c r="AV30" s="64"/>
      <c r="AW30" s="64"/>
    </row>
    <row r="31" spans="1:49" ht="16.5" customHeight="1" thickBot="1">
      <c r="A31" s="1">
        <v>28</v>
      </c>
      <c r="B31" s="21">
        <f>'Data Entry'!B31</f>
        <v>0</v>
      </c>
      <c r="C31" s="25">
        <f>'Data Entry'!C31</f>
        <v>0</v>
      </c>
      <c r="D31" s="129">
        <f>'BA Form 2 Event Data'!E34</f>
        <v>0</v>
      </c>
      <c r="E31" s="130">
        <f>'BA Form 2 Event Data'!AV34-'BA Form 2 Event Data'!W34</f>
        <v>0</v>
      </c>
      <c r="F31" s="131">
        <f>'BA Form 2 Event Data'!X34</f>
        <v>0</v>
      </c>
      <c r="G31" s="43">
        <f ca="1">IF(CELL("type",Adjustments!$V31) = "v",(Adjustments!$D31+Adjustments!$G31+Adjustments!$J31+Adjustments!$M31+Adjustments!$S31),0)</f>
        <v>0</v>
      </c>
      <c r="H31" s="57">
        <f>'BA Form 2 Event Data'!AW34</f>
        <v>0</v>
      </c>
      <c r="I31" s="43">
        <f ca="1">IF(CELL("type",Adjustments1830!$V31) = "v",(Adjustments1830!$E31+Adjustments1830!$H31+Adjustments1830!$K31+Adjustments1830!$N31+Adjustments1830!$Q31+Adjustments1830!$T31),0)</f>
        <v>0</v>
      </c>
      <c r="J31" s="43" t="str">
        <f t="shared" ca="1" si="0"/>
        <v/>
      </c>
      <c r="K31" s="1" t="str">
        <f>'Data Entry'!K31</f>
        <v>Y</v>
      </c>
      <c r="L31" s="32" t="str">
        <f t="shared" ca="1" si="1"/>
        <v/>
      </c>
      <c r="M31" s="1">
        <f>'Data Entry'!M31</f>
        <v>-70</v>
      </c>
      <c r="N31" s="3" t="str">
        <f>'Data Entry'!N31</f>
        <v>2012 Frequency Response Obligation (FRO)</v>
      </c>
      <c r="P31" s="131">
        <f>'BA Form 2 Event Data'!AF34</f>
        <v>0</v>
      </c>
      <c r="Q31" s="131">
        <f>'BA Form 2 Event Data'!BH34</f>
        <v>0</v>
      </c>
      <c r="R31" s="151"/>
      <c r="AM31" s="190" t="s">
        <v>56</v>
      </c>
      <c r="AN31" s="190"/>
      <c r="AO31" s="190"/>
      <c r="AP31" s="190"/>
      <c r="AQ31" s="190"/>
      <c r="AR31" s="64"/>
      <c r="AS31" s="64"/>
      <c r="AT31" s="64"/>
      <c r="AU31" s="64"/>
      <c r="AV31" s="64"/>
      <c r="AW31" s="64"/>
    </row>
    <row r="32" spans="1:49" ht="25.5" customHeight="1">
      <c r="A32" s="1">
        <v>29</v>
      </c>
      <c r="B32" s="23">
        <f>'Data Entry'!B32</f>
        <v>0</v>
      </c>
      <c r="C32" s="2">
        <f>'Data Entry'!C32</f>
        <v>0</v>
      </c>
      <c r="D32" s="129">
        <f>'BA Form 2 Event Data'!E35</f>
        <v>0</v>
      </c>
      <c r="E32" s="130">
        <f>'BA Form 2 Event Data'!AV35-'BA Form 2 Event Data'!W35</f>
        <v>0</v>
      </c>
      <c r="F32" s="132">
        <f>'BA Form 2 Event Data'!X35</f>
        <v>0</v>
      </c>
      <c r="G32" s="43">
        <f ca="1">IF(CELL("type",Adjustments!$V32) = "v",(Adjustments!$D32+Adjustments!$G32+Adjustments!$J32+Adjustments!$M32+Adjustments!$S32),0)</f>
        <v>0</v>
      </c>
      <c r="H32" s="57">
        <f>'BA Form 2 Event Data'!AW35</f>
        <v>0</v>
      </c>
      <c r="I32" s="43">
        <f ca="1">IF(CELL("type",Adjustments1830!$V32) = "v",(Adjustments1830!$E32+Adjustments1830!$H32+Adjustments1830!$K32+Adjustments1830!$N32+Adjustments1830!$Q32+Adjustments1830!$T32),0)</f>
        <v>0</v>
      </c>
      <c r="J32" s="43" t="str">
        <f t="shared" ca="1" si="0"/>
        <v/>
      </c>
      <c r="K32" s="1" t="str">
        <f>'Data Entry'!K32</f>
        <v>Y</v>
      </c>
      <c r="L32" s="32" t="str">
        <f t="shared" ca="1" si="1"/>
        <v/>
      </c>
      <c r="M32" s="26" t="e">
        <f ca="1">MIN(M34,((-M15-M14)/2)*$L$3/100,M31)</f>
        <v>#DIV/0!</v>
      </c>
      <c r="N32" s="33" t="str">
        <f>M7&amp;" Frequency Bias Setting - (minimum of FRM, next year's FRO, or "&amp;L3&amp;"% of Projected Peak [Load + Gen]/2)"</f>
        <v>1901 Frequency Bias Setting - (minimum of FRM, next year's FRO, or 0.8% of Projected Peak [Load + Gen]/2)</v>
      </c>
      <c r="P32" s="131">
        <f>'BA Form 2 Event Data'!AF35</f>
        <v>0</v>
      </c>
      <c r="Q32" s="131">
        <f>'BA Form 2 Event Data'!BH35</f>
        <v>0</v>
      </c>
      <c r="R32" s="151"/>
      <c r="AM32" s="190" t="s">
        <v>57</v>
      </c>
      <c r="AN32" s="190"/>
      <c r="AO32" s="190"/>
      <c r="AP32" s="190"/>
      <c r="AQ32" s="190"/>
      <c r="AR32" s="64"/>
      <c r="AS32" s="64"/>
      <c r="AT32" s="64"/>
      <c r="AU32" s="64"/>
      <c r="AV32" s="64"/>
      <c r="AW32" s="64"/>
    </row>
    <row r="33" spans="1:49" ht="15.75" customHeight="1">
      <c r="A33" s="1">
        <v>30</v>
      </c>
      <c r="B33" s="23">
        <f>'Data Entry'!B33</f>
        <v>0</v>
      </c>
      <c r="C33" s="2">
        <f>'Data Entry'!C33</f>
        <v>0</v>
      </c>
      <c r="D33" s="129">
        <f>'BA Form 2 Event Data'!E36</f>
        <v>0</v>
      </c>
      <c r="E33" s="130">
        <f>'BA Form 2 Event Data'!AV36-'BA Form 2 Event Data'!W36</f>
        <v>0</v>
      </c>
      <c r="F33" s="132">
        <f>'BA Form 2 Event Data'!X36</f>
        <v>0</v>
      </c>
      <c r="G33" s="43">
        <f ca="1">IF(CELL("type",Adjustments!$V33) = "v",(Adjustments!$D33+Adjustments!$G33+Adjustments!$J33+Adjustments!$M33+Adjustments!$S33),0)</f>
        <v>0</v>
      </c>
      <c r="H33" s="57">
        <f>'BA Form 2 Event Data'!AW36</f>
        <v>0</v>
      </c>
      <c r="I33" s="43">
        <f ca="1">IF(CELL("type",Adjustments1830!$V33) = "v",(Adjustments1830!$E33+Adjustments1830!$H33+Adjustments1830!$K33+Adjustments1830!$N33+Adjustments1830!$Q33+Adjustments1830!$T33),0)</f>
        <v>0</v>
      </c>
      <c r="J33" s="43" t="str">
        <f t="shared" ca="1" si="0"/>
        <v/>
      </c>
      <c r="K33" s="1" t="str">
        <f>'Data Entry'!K33</f>
        <v>Y</v>
      </c>
      <c r="L33" s="32" t="str">
        <f t="shared" ca="1" si="1"/>
        <v/>
      </c>
      <c r="M33" s="34"/>
      <c r="N33" s="35"/>
      <c r="P33" s="131">
        <f>'BA Form 2 Event Data'!AF36</f>
        <v>0</v>
      </c>
      <c r="Q33" s="131">
        <f>'BA Form 2 Event Data'!BH36</f>
        <v>0</v>
      </c>
      <c r="R33" s="151"/>
      <c r="AJ33" t="s">
        <v>20</v>
      </c>
      <c r="AM33" s="190" t="s">
        <v>98</v>
      </c>
      <c r="AN33" s="190"/>
      <c r="AO33" s="190"/>
      <c r="AP33" s="190"/>
      <c r="AQ33" s="190"/>
      <c r="AR33" s="64"/>
      <c r="AS33" s="64"/>
      <c r="AT33" s="64"/>
      <c r="AU33" s="64"/>
      <c r="AV33" s="64"/>
      <c r="AW33" s="64"/>
    </row>
    <row r="34" spans="1:49" ht="16.5" customHeight="1" thickBot="1">
      <c r="A34" s="1">
        <v>31</v>
      </c>
      <c r="B34" s="21">
        <f>'Data Entry'!B34</f>
        <v>0</v>
      </c>
      <c r="C34" s="25">
        <f>'Data Entry'!C34</f>
        <v>0</v>
      </c>
      <c r="D34" s="129">
        <f>'BA Form 2 Event Data'!E37</f>
        <v>0</v>
      </c>
      <c r="E34" s="130">
        <f>'BA Form 2 Event Data'!AV37-'BA Form 2 Event Data'!W37</f>
        <v>0</v>
      </c>
      <c r="F34" s="131">
        <f>'BA Form 2 Event Data'!X37</f>
        <v>0</v>
      </c>
      <c r="G34" s="43">
        <f ca="1">IF(CELL("type",Adjustments!$V34) = "v",(Adjustments!$D34+Adjustments!$G34+Adjustments!$J34+Adjustments!$M34+Adjustments!$S34),0)</f>
        <v>0</v>
      </c>
      <c r="H34" s="57">
        <f>'BA Form 2 Event Data'!AW37</f>
        <v>0</v>
      </c>
      <c r="I34" s="43">
        <f ca="1">IF(CELL("type",Adjustments1830!$V34) = "v",(Adjustments1830!$E34+Adjustments1830!$H34+Adjustments1830!$K34+Adjustments1830!$N34+Adjustments1830!$Q34+Adjustments1830!$T34),0)</f>
        <v>0</v>
      </c>
      <c r="J34" s="43" t="str">
        <f t="shared" ca="1" si="0"/>
        <v/>
      </c>
      <c r="K34" s="1" t="str">
        <f>'Data Entry'!K34</f>
        <v>Y</v>
      </c>
      <c r="L34" s="32" t="str">
        <f t="shared" ca="1" si="1"/>
        <v/>
      </c>
      <c r="M34" s="27" t="e">
        <f ca="1">MEDIAN(J4:J45)</f>
        <v>#DIV/0!</v>
      </c>
      <c r="N34" s="36" t="str">
        <f>M18&amp;" FRM - Median Frequency Response (MW/0.1Hz)"</f>
        <v>1900 FRM - Median Frequency Response (MW/0.1Hz)</v>
      </c>
      <c r="P34" s="131">
        <f>'BA Form 2 Event Data'!AF37</f>
        <v>0</v>
      </c>
      <c r="Q34" s="131">
        <f>'BA Form 2 Event Data'!BH37</f>
        <v>0</v>
      </c>
      <c r="R34" s="151"/>
      <c r="AJ34" t="s">
        <v>72</v>
      </c>
      <c r="AM34" s="190" t="s">
        <v>99</v>
      </c>
      <c r="AN34" s="190"/>
      <c r="AO34" s="190"/>
      <c r="AP34" s="190"/>
      <c r="AQ34" s="190"/>
      <c r="AR34" s="64"/>
      <c r="AS34" s="64"/>
      <c r="AT34" s="64"/>
      <c r="AU34" s="64"/>
      <c r="AV34" s="64"/>
      <c r="AW34" s="64"/>
    </row>
    <row r="35" spans="1:49" ht="15.75" customHeight="1">
      <c r="A35" s="1">
        <v>32</v>
      </c>
      <c r="B35" s="21">
        <f>'Data Entry'!B35</f>
        <v>0</v>
      </c>
      <c r="C35" s="25">
        <f>'Data Entry'!C35</f>
        <v>0</v>
      </c>
      <c r="D35" s="129">
        <f>'BA Form 2 Event Data'!E38</f>
        <v>0</v>
      </c>
      <c r="E35" s="130">
        <f>'BA Form 2 Event Data'!AV38-'BA Form 2 Event Data'!W38</f>
        <v>0</v>
      </c>
      <c r="F35" s="131">
        <f>'BA Form 2 Event Data'!X38</f>
        <v>0</v>
      </c>
      <c r="G35" s="43">
        <f ca="1">IF(CELL("type",Adjustments!$V35) = "v",(Adjustments!$D35+Adjustments!$G35+Adjustments!$J35+Adjustments!$M35+Adjustments!$S35),0)</f>
        <v>0</v>
      </c>
      <c r="H35" s="57">
        <f>'BA Form 2 Event Data'!AW38</f>
        <v>0</v>
      </c>
      <c r="I35" s="43">
        <f ca="1">IF(CELL("type",Adjustments1830!$V35) = "v",(Adjustments1830!$E35+Adjustments1830!$H35+Adjustments1830!$K35+Adjustments1830!$N35+Adjustments1830!$Q35+Adjustments1830!$T35),0)</f>
        <v>0</v>
      </c>
      <c r="J35" s="43" t="str">
        <f t="shared" ca="1" si="0"/>
        <v/>
      </c>
      <c r="K35" s="1" t="str">
        <f>'Data Entry'!K35</f>
        <v>Y</v>
      </c>
      <c r="L35" s="32" t="str">
        <f t="shared" ca="1" si="1"/>
        <v/>
      </c>
      <c r="P35" s="131">
        <f>'BA Form 2 Event Data'!AF38</f>
        <v>0</v>
      </c>
      <c r="Q35" s="131">
        <f>'BA Form 2 Event Data'!BH38</f>
        <v>0</v>
      </c>
      <c r="R35" s="151"/>
      <c r="AM35" s="190" t="s">
        <v>58</v>
      </c>
      <c r="AN35" s="190"/>
      <c r="AO35" s="190"/>
      <c r="AP35" s="190"/>
      <c r="AQ35" s="190"/>
      <c r="AR35" s="64"/>
      <c r="AS35" s="64"/>
      <c r="AT35" s="64"/>
      <c r="AU35" s="64"/>
      <c r="AV35" s="64"/>
      <c r="AW35" s="64"/>
    </row>
    <row r="36" spans="1:49" ht="15.75" customHeight="1">
      <c r="A36" s="1">
        <v>33</v>
      </c>
      <c r="B36" s="23">
        <f>'Data Entry'!B36</f>
        <v>0</v>
      </c>
      <c r="C36" s="2">
        <f>'Data Entry'!C36</f>
        <v>0</v>
      </c>
      <c r="D36" s="129">
        <f>'BA Form 2 Event Data'!E39</f>
        <v>0</v>
      </c>
      <c r="E36" s="130">
        <f>'BA Form 2 Event Data'!AV39-'BA Form 2 Event Data'!W39</f>
        <v>0</v>
      </c>
      <c r="F36" s="132">
        <f>'BA Form 2 Event Data'!X39</f>
        <v>0</v>
      </c>
      <c r="G36" s="43">
        <f ca="1">IF(CELL("type",Adjustments!$V36) = "v",(Adjustments!$D36+Adjustments!$G36+Adjustments!$J36+Adjustments!$M36+Adjustments!$S36),0)</f>
        <v>0</v>
      </c>
      <c r="H36" s="57">
        <f>'BA Form 2 Event Data'!AW39</f>
        <v>0</v>
      </c>
      <c r="I36" s="43">
        <f ca="1">IF(CELL("type",Adjustments1830!$V36) = "v",(Adjustments1830!$E36+Adjustments1830!$H36+Adjustments1830!$K36+Adjustments1830!$N36+Adjustments1830!$Q36+Adjustments1830!$T36),0)</f>
        <v>0</v>
      </c>
      <c r="J36" s="43" t="str">
        <f t="shared" ca="1" si="0"/>
        <v/>
      </c>
      <c r="K36" s="1" t="str">
        <f>'Data Entry'!K36</f>
        <v>Y</v>
      </c>
      <c r="L36" s="32" t="str">
        <f t="shared" ca="1" si="1"/>
        <v/>
      </c>
      <c r="P36" s="131">
        <f>'BA Form 2 Event Data'!AF39</f>
        <v>0</v>
      </c>
      <c r="Q36" s="131">
        <f>'BA Form 2 Event Data'!BH39</f>
        <v>0</v>
      </c>
      <c r="R36" s="151"/>
      <c r="AM36" s="190" t="s">
        <v>59</v>
      </c>
      <c r="AN36" s="190"/>
      <c r="AO36" s="190"/>
      <c r="AP36" s="190"/>
      <c r="AQ36" s="190"/>
      <c r="AR36" s="64"/>
      <c r="AS36" s="64"/>
      <c r="AT36" s="64"/>
      <c r="AU36" s="64"/>
      <c r="AV36" s="64"/>
      <c r="AW36" s="64"/>
    </row>
    <row r="37" spans="1:49" ht="15.75" customHeight="1">
      <c r="A37" s="1">
        <v>34</v>
      </c>
      <c r="B37" s="23">
        <f>'Data Entry'!B37</f>
        <v>0</v>
      </c>
      <c r="C37" s="2">
        <f>'Data Entry'!C37</f>
        <v>0</v>
      </c>
      <c r="D37" s="129">
        <f>'BA Form 2 Event Data'!E40</f>
        <v>0</v>
      </c>
      <c r="E37" s="130">
        <f>'BA Form 2 Event Data'!AV40-'BA Form 2 Event Data'!W40</f>
        <v>0</v>
      </c>
      <c r="F37" s="132">
        <f>'BA Form 2 Event Data'!X40</f>
        <v>0</v>
      </c>
      <c r="G37" s="43">
        <f ca="1">IF(CELL("type",Adjustments!$V37) = "v",(Adjustments!$D37+Adjustments!$G37+Adjustments!$J37+Adjustments!$M37+Adjustments!$S37),0)</f>
        <v>0</v>
      </c>
      <c r="H37" s="57">
        <f>'BA Form 2 Event Data'!AW40</f>
        <v>0</v>
      </c>
      <c r="I37" s="43">
        <f ca="1">IF(CELL("type",Adjustments1830!$V37) = "v",(Adjustments1830!$E37+Adjustments1830!$H37+Adjustments1830!$K37+Adjustments1830!$N37+Adjustments1830!$Q37+Adjustments1830!$T37),0)</f>
        <v>0</v>
      </c>
      <c r="J37" s="43" t="str">
        <f t="shared" ca="1" si="0"/>
        <v/>
      </c>
      <c r="K37" s="1" t="str">
        <f>'Data Entry'!K37</f>
        <v>Y</v>
      </c>
      <c r="L37" s="32" t="str">
        <f t="shared" ca="1" si="1"/>
        <v/>
      </c>
      <c r="P37" s="131">
        <f>'BA Form 2 Event Data'!AF40</f>
        <v>0</v>
      </c>
      <c r="Q37" s="131">
        <f>'BA Form 2 Event Data'!BH40</f>
        <v>0</v>
      </c>
      <c r="R37" s="151"/>
      <c r="AM37" s="190" t="s">
        <v>100</v>
      </c>
      <c r="AN37" s="190"/>
      <c r="AO37" s="190"/>
      <c r="AP37" s="190"/>
      <c r="AQ37" s="190"/>
      <c r="AR37" s="64"/>
      <c r="AS37" s="64"/>
      <c r="AT37" s="64"/>
      <c r="AU37" s="64"/>
      <c r="AV37" s="64"/>
      <c r="AW37" s="64"/>
    </row>
    <row r="38" spans="1:49" ht="15.75" customHeight="1">
      <c r="A38" s="1">
        <v>35</v>
      </c>
      <c r="B38" s="21">
        <f>'Data Entry'!B38</f>
        <v>0</v>
      </c>
      <c r="C38" s="25">
        <f>'Data Entry'!C38</f>
        <v>0</v>
      </c>
      <c r="D38" s="129">
        <f>'BA Form 2 Event Data'!E41</f>
        <v>0</v>
      </c>
      <c r="E38" s="130">
        <f>'BA Form 2 Event Data'!AV41-'BA Form 2 Event Data'!W41</f>
        <v>0</v>
      </c>
      <c r="F38" s="131">
        <f>'BA Form 2 Event Data'!X41</f>
        <v>0</v>
      </c>
      <c r="G38" s="43">
        <f ca="1">IF(CELL("type",Adjustments!$V38) = "v",(Adjustments!$D38+Adjustments!$G38+Adjustments!$J38+Adjustments!$M38+Adjustments!$S38),0)</f>
        <v>0</v>
      </c>
      <c r="H38" s="57">
        <f>'BA Form 2 Event Data'!AW41</f>
        <v>0</v>
      </c>
      <c r="I38" s="43">
        <f ca="1">IF(CELL("type",Adjustments1830!$V38) = "v",(Adjustments1830!$E38+Adjustments1830!$H38+Adjustments1830!$K38+Adjustments1830!$N38+Adjustments1830!$Q38+Adjustments1830!$T38),0)</f>
        <v>0</v>
      </c>
      <c r="J38" s="43" t="str">
        <f t="shared" ca="1" si="0"/>
        <v/>
      </c>
      <c r="K38" s="1" t="str">
        <f>'Data Entry'!K38</f>
        <v>Y</v>
      </c>
      <c r="L38" s="32" t="str">
        <f t="shared" ca="1" si="1"/>
        <v/>
      </c>
      <c r="P38" s="131">
        <f>'BA Form 2 Event Data'!AF41</f>
        <v>0</v>
      </c>
      <c r="Q38" s="131">
        <f>'BA Form 2 Event Data'!BH41</f>
        <v>0</v>
      </c>
      <c r="R38" s="151"/>
      <c r="AM38" s="190" t="s">
        <v>60</v>
      </c>
      <c r="AN38" s="190"/>
      <c r="AO38" s="190"/>
      <c r="AP38" s="190"/>
      <c r="AQ38" s="190"/>
      <c r="AR38" s="64"/>
      <c r="AS38" s="64"/>
      <c r="AT38" s="64"/>
      <c r="AU38" s="64"/>
      <c r="AV38" s="64"/>
      <c r="AW38" s="64"/>
    </row>
    <row r="39" spans="1:49" ht="15.75" customHeight="1">
      <c r="A39" s="1">
        <v>36</v>
      </c>
      <c r="B39" s="21">
        <f>'Data Entry'!B39</f>
        <v>0</v>
      </c>
      <c r="C39" s="25">
        <f>'Data Entry'!C39</f>
        <v>0</v>
      </c>
      <c r="D39" s="129">
        <f>'BA Form 2 Event Data'!E42</f>
        <v>0</v>
      </c>
      <c r="E39" s="130">
        <f>'BA Form 2 Event Data'!AV42-'BA Form 2 Event Data'!W42</f>
        <v>0</v>
      </c>
      <c r="F39" s="131">
        <f>'BA Form 2 Event Data'!X42</f>
        <v>0</v>
      </c>
      <c r="G39" s="43">
        <f ca="1">IF(CELL("type",Adjustments!$V39) = "v",(Adjustments!$D39+Adjustments!$G39+Adjustments!$J39+Adjustments!$M39+Adjustments!$S39),0)</f>
        <v>0</v>
      </c>
      <c r="H39" s="57">
        <f>'BA Form 2 Event Data'!AW42</f>
        <v>0</v>
      </c>
      <c r="I39" s="43">
        <f ca="1">IF(CELL("type",Adjustments1830!$V39) = "v",(Adjustments1830!$E39+Adjustments1830!$H39+Adjustments1830!$K39+Adjustments1830!$N39+Adjustments1830!$Q39+Adjustments1830!$T39),0)</f>
        <v>0</v>
      </c>
      <c r="J39" s="43" t="str">
        <f t="shared" ca="1" si="0"/>
        <v/>
      </c>
      <c r="K39" s="1" t="str">
        <f>'Data Entry'!K39</f>
        <v>Y</v>
      </c>
      <c r="L39" s="32" t="str">
        <f t="shared" ca="1" si="1"/>
        <v/>
      </c>
      <c r="P39" s="131">
        <f>'BA Form 2 Event Data'!AF42</f>
        <v>0</v>
      </c>
      <c r="Q39" s="131">
        <f>'BA Form 2 Event Data'!BH42</f>
        <v>0</v>
      </c>
      <c r="R39" s="151"/>
      <c r="AM39" s="190" t="s">
        <v>101</v>
      </c>
      <c r="AN39" s="190"/>
      <c r="AO39" s="190"/>
      <c r="AP39" s="190"/>
      <c r="AQ39" s="190"/>
      <c r="AR39" s="64"/>
      <c r="AS39" s="64"/>
      <c r="AT39" s="64"/>
      <c r="AU39" s="64"/>
      <c r="AV39" s="64"/>
      <c r="AW39" s="64"/>
    </row>
    <row r="40" spans="1:49" ht="15.75" customHeight="1">
      <c r="A40" s="1">
        <v>37</v>
      </c>
      <c r="B40" s="23">
        <f>'Data Entry'!B40</f>
        <v>0</v>
      </c>
      <c r="C40" s="2">
        <f>'Data Entry'!C40</f>
        <v>0</v>
      </c>
      <c r="D40" s="129">
        <f>'BA Form 2 Event Data'!E43</f>
        <v>0</v>
      </c>
      <c r="E40" s="130">
        <f>'BA Form 2 Event Data'!AV43-'BA Form 2 Event Data'!W43</f>
        <v>0</v>
      </c>
      <c r="F40" s="132">
        <f>'BA Form 2 Event Data'!X43</f>
        <v>0</v>
      </c>
      <c r="G40" s="43">
        <f ca="1">IF(CELL("type",Adjustments!$V40) = "v",(Adjustments!$D40+Adjustments!$G40+Adjustments!$J40+Adjustments!$M40+Adjustments!$S40),0)</f>
        <v>0</v>
      </c>
      <c r="H40" s="57">
        <f>'BA Form 2 Event Data'!AW43</f>
        <v>0</v>
      </c>
      <c r="I40" s="43">
        <f ca="1">IF(CELL("type",Adjustments1830!$V40) = "v",(Adjustments1830!$E40+Adjustments1830!$H40+Adjustments1830!$K40+Adjustments1830!$N40+Adjustments1830!$Q40+Adjustments1830!$T40),0)</f>
        <v>0</v>
      </c>
      <c r="J40" s="43" t="str">
        <f t="shared" ca="1" si="0"/>
        <v/>
      </c>
      <c r="K40" s="1" t="str">
        <f>'Data Entry'!K40</f>
        <v>Y</v>
      </c>
      <c r="L40" s="32" t="str">
        <f t="shared" ca="1" si="1"/>
        <v/>
      </c>
      <c r="P40" s="131">
        <f>'BA Form 2 Event Data'!AF43</f>
        <v>0</v>
      </c>
      <c r="Q40" s="131">
        <f>'BA Form 2 Event Data'!BH43</f>
        <v>0</v>
      </c>
      <c r="R40" s="151"/>
      <c r="AM40" s="190" t="s">
        <v>59</v>
      </c>
      <c r="AN40" s="190"/>
      <c r="AO40" s="190"/>
      <c r="AP40" s="190"/>
      <c r="AQ40" s="190"/>
      <c r="AR40" s="64"/>
      <c r="AS40" s="64"/>
      <c r="AT40" s="64"/>
      <c r="AU40" s="64"/>
      <c r="AV40" s="64"/>
      <c r="AW40" s="64"/>
    </row>
    <row r="41" spans="1:49" ht="15.75" customHeight="1">
      <c r="A41" s="1">
        <v>38</v>
      </c>
      <c r="B41" s="23">
        <f>'Data Entry'!B41</f>
        <v>0</v>
      </c>
      <c r="C41" s="2">
        <f>'Data Entry'!C41</f>
        <v>0</v>
      </c>
      <c r="D41" s="129">
        <f>'BA Form 2 Event Data'!E44</f>
        <v>0</v>
      </c>
      <c r="E41" s="130">
        <f>'BA Form 2 Event Data'!AV44-'BA Form 2 Event Data'!W44</f>
        <v>0</v>
      </c>
      <c r="F41" s="132">
        <f>'BA Form 2 Event Data'!X44</f>
        <v>0</v>
      </c>
      <c r="G41" s="43">
        <f ca="1">IF(CELL("type",Adjustments!$V41) = "v",(Adjustments!$D41+Adjustments!$G41+Adjustments!$J41+Adjustments!$M41+Adjustments!$S41),0)</f>
        <v>0</v>
      </c>
      <c r="H41" s="57">
        <f>'BA Form 2 Event Data'!AW44</f>
        <v>0</v>
      </c>
      <c r="I41" s="43">
        <f ca="1">IF(CELL("type",Adjustments1830!$V41) = "v",(Adjustments1830!$E41+Adjustments1830!$H41+Adjustments1830!$K41+Adjustments1830!$N41+Adjustments1830!$Q41+Adjustments1830!$T41),0)</f>
        <v>0</v>
      </c>
      <c r="J41" s="43" t="str">
        <f t="shared" ca="1" si="0"/>
        <v/>
      </c>
      <c r="K41" s="1" t="str">
        <f>'Data Entry'!K41</f>
        <v>Y</v>
      </c>
      <c r="L41" s="32" t="str">
        <f t="shared" ca="1" si="1"/>
        <v/>
      </c>
      <c r="P41" s="131">
        <f>'BA Form 2 Event Data'!AF44</f>
        <v>0</v>
      </c>
      <c r="Q41" s="131">
        <f>'BA Form 2 Event Data'!BH44</f>
        <v>0</v>
      </c>
      <c r="R41" s="151"/>
      <c r="AM41" s="190" t="s">
        <v>100</v>
      </c>
      <c r="AN41" s="190"/>
      <c r="AO41" s="190"/>
      <c r="AP41" s="190"/>
      <c r="AQ41" s="190"/>
      <c r="AR41" s="64"/>
      <c r="AS41" s="64"/>
      <c r="AT41" s="64"/>
      <c r="AU41" s="64"/>
      <c r="AV41" s="64"/>
      <c r="AW41" s="64"/>
    </row>
    <row r="42" spans="1:49" ht="15.75" customHeight="1">
      <c r="A42" s="1">
        <v>39</v>
      </c>
      <c r="B42" s="21">
        <f>'Data Entry'!B42</f>
        <v>0</v>
      </c>
      <c r="C42" s="25">
        <f>'Data Entry'!C42</f>
        <v>0</v>
      </c>
      <c r="D42" s="129">
        <f>'BA Form 2 Event Data'!E45</f>
        <v>0</v>
      </c>
      <c r="E42" s="130">
        <f>'BA Form 2 Event Data'!AV45-'BA Form 2 Event Data'!W45</f>
        <v>0</v>
      </c>
      <c r="F42" s="131">
        <f>'BA Form 2 Event Data'!X45</f>
        <v>0</v>
      </c>
      <c r="G42" s="43">
        <f ca="1">IF(CELL("type",Adjustments!$V42) = "v",(Adjustments!$D42+Adjustments!$G42+Adjustments!$J42+Adjustments!$M42+Adjustments!$S42),0)</f>
        <v>0</v>
      </c>
      <c r="H42" s="57">
        <f>'BA Form 2 Event Data'!AW45</f>
        <v>0</v>
      </c>
      <c r="I42" s="43">
        <f ca="1">IF(CELL("type",Adjustments1830!$V42) = "v",(Adjustments1830!$E42+Adjustments1830!$H42+Adjustments1830!$K42+Adjustments1830!$N42+Adjustments1830!$Q42+Adjustments1830!$T42),0)</f>
        <v>0</v>
      </c>
      <c r="J42" s="43" t="str">
        <f t="shared" ca="1" si="0"/>
        <v/>
      </c>
      <c r="K42" s="1" t="str">
        <f>'Data Entry'!K42</f>
        <v>Y</v>
      </c>
      <c r="L42" s="32" t="str">
        <f t="shared" ca="1" si="1"/>
        <v/>
      </c>
      <c r="P42" s="131">
        <f>'BA Form 2 Event Data'!AF45</f>
        <v>0</v>
      </c>
      <c r="Q42" s="131">
        <f>'BA Form 2 Event Data'!BH45</f>
        <v>0</v>
      </c>
      <c r="R42" s="151"/>
      <c r="AM42" s="190" t="s">
        <v>60</v>
      </c>
      <c r="AN42" s="190"/>
      <c r="AO42" s="190"/>
      <c r="AP42" s="190"/>
      <c r="AQ42" s="190"/>
      <c r="AR42" s="64"/>
      <c r="AS42" s="64"/>
      <c r="AT42" s="64"/>
      <c r="AU42" s="64"/>
      <c r="AV42" s="64"/>
      <c r="AW42" s="64"/>
    </row>
    <row r="43" spans="1:49" ht="15.75" customHeight="1">
      <c r="A43" s="1">
        <v>40</v>
      </c>
      <c r="B43" s="21">
        <f>'Data Entry'!B43</f>
        <v>0</v>
      </c>
      <c r="C43" s="25">
        <f>'Data Entry'!C43</f>
        <v>0</v>
      </c>
      <c r="D43" s="129">
        <f>'BA Form 2 Event Data'!E46</f>
        <v>0</v>
      </c>
      <c r="E43" s="130">
        <f>'BA Form 2 Event Data'!AV46-'BA Form 2 Event Data'!W46</f>
        <v>0</v>
      </c>
      <c r="F43" s="131">
        <f>'BA Form 2 Event Data'!X46</f>
        <v>0</v>
      </c>
      <c r="G43" s="43">
        <f ca="1">IF(CELL("type",Adjustments!$V43) = "v",(Adjustments!$D43+Adjustments!$G43+Adjustments!$J43+Adjustments!$M43+Adjustments!$S43),0)</f>
        <v>0</v>
      </c>
      <c r="H43" s="57">
        <f>'BA Form 2 Event Data'!AW46</f>
        <v>0</v>
      </c>
      <c r="I43" s="43">
        <f ca="1">IF(CELL("type",Adjustments1830!$V43) = "v",(Adjustments1830!$E43+Adjustments1830!$H43+Adjustments1830!$K43+Adjustments1830!$N43+Adjustments1830!$Q43+Adjustments1830!$T43),0)</f>
        <v>0</v>
      </c>
      <c r="J43" s="43" t="str">
        <f t="shared" ca="1" si="0"/>
        <v/>
      </c>
      <c r="K43" s="1" t="str">
        <f>'Data Entry'!K43</f>
        <v>Y</v>
      </c>
      <c r="L43" s="32" t="str">
        <f t="shared" ca="1" si="1"/>
        <v/>
      </c>
      <c r="P43" s="131">
        <f>'BA Form 2 Event Data'!AF46</f>
        <v>0</v>
      </c>
      <c r="Q43" s="131">
        <f>'BA Form 2 Event Data'!BH46</f>
        <v>0</v>
      </c>
      <c r="R43" s="151"/>
      <c r="AM43" s="190" t="s">
        <v>101</v>
      </c>
      <c r="AN43" s="190"/>
      <c r="AO43" s="190"/>
      <c r="AP43" s="190"/>
      <c r="AQ43" s="190"/>
      <c r="AR43" s="64"/>
      <c r="AS43" s="64"/>
      <c r="AT43" s="64"/>
      <c r="AU43" s="64"/>
      <c r="AV43" s="64"/>
      <c r="AW43" s="64"/>
    </row>
    <row r="44" spans="1:49" ht="15.75" customHeight="1">
      <c r="A44" s="1">
        <v>41</v>
      </c>
      <c r="B44" s="23">
        <f>'Data Entry'!B44</f>
        <v>0</v>
      </c>
      <c r="C44" s="2">
        <f>'Data Entry'!C44</f>
        <v>0</v>
      </c>
      <c r="D44" s="129">
        <f>'BA Form 2 Event Data'!E47</f>
        <v>0</v>
      </c>
      <c r="E44" s="130">
        <f>'BA Form 2 Event Data'!AV47-'BA Form 2 Event Data'!W47</f>
        <v>0</v>
      </c>
      <c r="F44" s="132">
        <f>'BA Form 2 Event Data'!X47</f>
        <v>0</v>
      </c>
      <c r="G44" s="43">
        <f ca="1">IF(CELL("type",Adjustments!$V44) = "v",(Adjustments!$D44+Adjustments!$G44+Adjustments!$J44+Adjustments!$M44+Adjustments!$S44),0)</f>
        <v>0</v>
      </c>
      <c r="H44" s="57">
        <f>'BA Form 2 Event Data'!AW47</f>
        <v>0</v>
      </c>
      <c r="I44" s="43">
        <f ca="1">IF(CELL("type",Adjustments1830!$V44) = "v",(Adjustments1830!$E44+Adjustments1830!$H44+Adjustments1830!$K44+Adjustments1830!$N44+Adjustments1830!$Q44+Adjustments1830!$T44),0)</f>
        <v>0</v>
      </c>
      <c r="J44" s="43" t="str">
        <f t="shared" ca="1" si="0"/>
        <v/>
      </c>
      <c r="K44" s="1" t="str">
        <f>'Data Entry'!K44</f>
        <v>Y</v>
      </c>
      <c r="L44" s="32" t="str">
        <f t="shared" ca="1" si="1"/>
        <v/>
      </c>
      <c r="P44" s="131">
        <f>'BA Form 2 Event Data'!AF47</f>
        <v>0</v>
      </c>
      <c r="Q44" s="131">
        <f>'BA Form 2 Event Data'!BH47</f>
        <v>0</v>
      </c>
      <c r="R44" s="151"/>
      <c r="AM44" s="190" t="s">
        <v>59</v>
      </c>
      <c r="AN44" s="190"/>
      <c r="AO44" s="190"/>
      <c r="AP44" s="190"/>
      <c r="AQ44" s="190"/>
      <c r="AR44" s="64"/>
      <c r="AS44" s="64"/>
      <c r="AT44" s="64"/>
      <c r="AU44" s="64"/>
      <c r="AV44" s="64"/>
      <c r="AW44" s="64"/>
    </row>
    <row r="45" spans="1:49" ht="15.75" customHeight="1">
      <c r="A45" s="1">
        <v>42</v>
      </c>
      <c r="B45" s="23">
        <f>'Data Entry'!B45</f>
        <v>0</v>
      </c>
      <c r="C45" s="2">
        <f>'Data Entry'!C45</f>
        <v>0</v>
      </c>
      <c r="D45" s="129">
        <f>'BA Form 2 Event Data'!E48</f>
        <v>0</v>
      </c>
      <c r="E45" s="130">
        <f>'BA Form 2 Event Data'!AV48-'BA Form 2 Event Data'!W48</f>
        <v>0</v>
      </c>
      <c r="F45" s="132">
        <f>'BA Form 2 Event Data'!X48</f>
        <v>0</v>
      </c>
      <c r="G45" s="43">
        <f ca="1">IF(CELL("type",Adjustments!$V45) = "v",(Adjustments!$D45+Adjustments!$G45+Adjustments!$J45+Adjustments!$M45+Adjustments!$S45),0)</f>
        <v>0</v>
      </c>
      <c r="H45" s="57">
        <f>'BA Form 2 Event Data'!AW48</f>
        <v>0</v>
      </c>
      <c r="I45" s="43">
        <f ca="1">IF(CELL("type",Adjustments1830!$V45) = "v",(Adjustments1830!$E45+Adjustments1830!$H45+Adjustments1830!$K45+Adjustments1830!$N45+Adjustments1830!$Q45+Adjustments1830!$T45),0)</f>
        <v>0</v>
      </c>
      <c r="J45" s="43" t="str">
        <f t="shared" ca="1" si="0"/>
        <v/>
      </c>
      <c r="K45" s="1" t="str">
        <f>'Data Entry'!K45</f>
        <v>Y</v>
      </c>
      <c r="L45" s="32" t="str">
        <f t="shared" ca="1" si="1"/>
        <v/>
      </c>
      <c r="P45" s="131">
        <f>'BA Form 2 Event Data'!AF48</f>
        <v>0</v>
      </c>
      <c r="Q45" s="131">
        <f>'BA Form 2 Event Data'!BH48</f>
        <v>0</v>
      </c>
      <c r="R45" s="151"/>
      <c r="AM45" s="190" t="s">
        <v>100</v>
      </c>
      <c r="AN45" s="190"/>
      <c r="AO45" s="190"/>
      <c r="AP45" s="190"/>
      <c r="AQ45" s="190"/>
      <c r="AR45" s="64"/>
      <c r="AS45" s="64"/>
      <c r="AT45" s="64"/>
      <c r="AU45" s="64"/>
      <c r="AV45" s="64"/>
      <c r="AW45" s="64"/>
    </row>
    <row r="46" spans="1:49" ht="15.75" customHeight="1">
      <c r="AM46" s="190" t="s">
        <v>102</v>
      </c>
      <c r="AN46" s="190"/>
      <c r="AO46" s="190"/>
      <c r="AP46" s="190"/>
      <c r="AQ46" s="190"/>
      <c r="AR46" s="64"/>
      <c r="AS46" s="64"/>
      <c r="AT46" s="64"/>
      <c r="AU46" s="64"/>
      <c r="AV46" s="64"/>
      <c r="AW46" s="64"/>
    </row>
    <row r="47" spans="1:49" ht="16.5" customHeight="1">
      <c r="C47" s="5"/>
      <c r="D47" s="5"/>
      <c r="E47" s="5"/>
      <c r="K47" s="29"/>
      <c r="L47" s="29"/>
      <c r="AM47" s="190" t="s">
        <v>61</v>
      </c>
      <c r="AN47" s="190"/>
      <c r="AO47" s="190"/>
      <c r="AP47" s="190"/>
      <c r="AQ47" s="190"/>
      <c r="AR47" s="64"/>
      <c r="AS47" s="64"/>
      <c r="AT47" s="64"/>
      <c r="AU47" s="64"/>
      <c r="AV47" s="64"/>
      <c r="AW47" s="64"/>
    </row>
    <row r="48" spans="1:49" ht="16.5" customHeight="1">
      <c r="B48"/>
      <c r="C48"/>
      <c r="D48"/>
      <c r="E48"/>
      <c r="AM48" s="190" t="s">
        <v>103</v>
      </c>
      <c r="AN48" s="190"/>
      <c r="AO48" s="190"/>
      <c r="AP48" s="190"/>
      <c r="AQ48" s="190"/>
      <c r="AR48" s="64"/>
      <c r="AS48" s="64"/>
      <c r="AT48" s="64"/>
      <c r="AU48" s="64"/>
      <c r="AV48" s="64"/>
      <c r="AW48" s="64"/>
    </row>
    <row r="49" spans="2:49" ht="16.5" customHeight="1">
      <c r="B49"/>
      <c r="C49"/>
      <c r="D49"/>
      <c r="E49"/>
      <c r="AM49" s="190" t="s">
        <v>104</v>
      </c>
      <c r="AN49" s="190"/>
      <c r="AO49" s="190"/>
      <c r="AP49" s="190"/>
      <c r="AQ49" s="190"/>
      <c r="AR49" s="64"/>
      <c r="AS49" s="64"/>
      <c r="AT49" s="64"/>
      <c r="AU49" s="64"/>
      <c r="AV49" s="64"/>
      <c r="AW49" s="64"/>
    </row>
    <row r="50" spans="2:49" ht="15.75" customHeight="1">
      <c r="B50"/>
      <c r="C50"/>
      <c r="D50"/>
      <c r="E50"/>
      <c r="AM50" s="190" t="s">
        <v>105</v>
      </c>
      <c r="AN50" s="190"/>
      <c r="AO50" s="190"/>
      <c r="AP50" s="190"/>
      <c r="AQ50" s="190"/>
      <c r="AR50" s="64"/>
      <c r="AS50" s="64"/>
      <c r="AT50" s="64"/>
      <c r="AU50" s="64"/>
      <c r="AV50" s="64"/>
      <c r="AW50" s="64"/>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20</v>
      </c>
    </row>
    <row r="56" spans="2:49" ht="15.75">
      <c r="B56"/>
      <c r="C56"/>
      <c r="D56"/>
      <c r="E56"/>
      <c r="R56" s="45"/>
      <c r="AJ56" t="s">
        <v>72</v>
      </c>
    </row>
    <row r="57" spans="2:49" ht="15.75">
      <c r="R57" s="45"/>
    </row>
    <row r="58" spans="2:49" ht="15.75">
      <c r="R58" s="46"/>
    </row>
    <row r="59" spans="2:49" ht="15.75">
      <c r="R59" s="45"/>
    </row>
    <row r="60" spans="2:49" ht="15.75">
      <c r="R60" s="60"/>
    </row>
    <row r="61" spans="2:49" ht="15.75">
      <c r="B61" s="16" t="s">
        <v>10</v>
      </c>
      <c r="R61" s="60"/>
    </row>
    <row r="62" spans="2:49" ht="15.75">
      <c r="C62" s="2" t="s">
        <v>10</v>
      </c>
      <c r="R62" s="60"/>
    </row>
    <row r="63" spans="2:49" ht="15.75">
      <c r="C63" s="2" t="s">
        <v>10</v>
      </c>
      <c r="R63" s="60"/>
    </row>
    <row r="64" spans="2:49" ht="15.75">
      <c r="C64" s="2" t="s">
        <v>10</v>
      </c>
      <c r="R64" s="62"/>
    </row>
    <row r="65" spans="18:18" ht="15.75">
      <c r="R65" s="60"/>
    </row>
    <row r="66" spans="18:18" ht="15.75">
      <c r="R66" s="60"/>
    </row>
    <row r="67" spans="18:18" ht="15.75">
      <c r="R67" s="60"/>
    </row>
    <row r="68" spans="18:18" ht="15.75">
      <c r="R68" s="60"/>
    </row>
    <row r="69" spans="18:18" ht="15.75">
      <c r="R69" s="60"/>
    </row>
    <row r="70" spans="18:18" ht="15.75">
      <c r="R70" s="60"/>
    </row>
    <row r="71" spans="18:18" ht="15.75">
      <c r="R71" s="60"/>
    </row>
    <row r="72" spans="18:18" ht="15.75">
      <c r="R72" s="60"/>
    </row>
    <row r="73" spans="18:18" ht="15.75">
      <c r="R73" s="60"/>
    </row>
    <row r="74" spans="18:18" ht="15.75">
      <c r="R74" s="60"/>
    </row>
    <row r="75" spans="18:18" ht="15.75">
      <c r="R75" s="60"/>
    </row>
    <row r="76" spans="18:18" ht="15.75">
      <c r="R76" s="60"/>
    </row>
    <row r="77" spans="18:18" ht="15.75">
      <c r="R77" s="60"/>
    </row>
    <row r="78" spans="18:18" ht="15.75">
      <c r="R78" s="60"/>
    </row>
    <row r="79" spans="18:18" ht="15.75">
      <c r="R79" s="60"/>
    </row>
    <row r="80" spans="18: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c r="R97" s="66"/>
    </row>
    <row r="98" spans="18:18">
      <c r="R98" s="66"/>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1"/>
    </row>
    <row r="160" spans="18:18">
      <c r="R160" s="61"/>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sheetData>
  <mergeCells count="49">
    <mergeCell ref="AM7:AQ7"/>
    <mergeCell ref="E1:K1"/>
    <mergeCell ref="P1:Q1"/>
    <mergeCell ref="AM4:AQ4"/>
    <mergeCell ref="AM5:AQ5"/>
    <mergeCell ref="AM6:AQ6"/>
    <mergeCell ref="AM19:AQ19"/>
    <mergeCell ref="AM8:AQ8"/>
    <mergeCell ref="AM9:AQ9"/>
    <mergeCell ref="AM10:AQ10"/>
    <mergeCell ref="AM11:AQ11"/>
    <mergeCell ref="AM12:AQ12"/>
    <mergeCell ref="AM13:AQ13"/>
    <mergeCell ref="AM14:AQ14"/>
    <mergeCell ref="AM15:AQ15"/>
    <mergeCell ref="AM16:AQ16"/>
    <mergeCell ref="AM17:AQ17"/>
    <mergeCell ref="AM18:AQ18"/>
    <mergeCell ref="AM31:AQ31"/>
    <mergeCell ref="AM20:AQ20"/>
    <mergeCell ref="AM21:AQ21"/>
    <mergeCell ref="AM22:AQ22"/>
    <mergeCell ref="AM23:AQ23"/>
    <mergeCell ref="AM24:AQ24"/>
    <mergeCell ref="AM25:AQ25"/>
    <mergeCell ref="AM26:AQ26"/>
    <mergeCell ref="AM27:AQ27"/>
    <mergeCell ref="AM28:AQ28"/>
    <mergeCell ref="AM29:AQ29"/>
    <mergeCell ref="AM30:AQ30"/>
    <mergeCell ref="AM43:AQ43"/>
    <mergeCell ref="AM32:AQ32"/>
    <mergeCell ref="AM33:AQ33"/>
    <mergeCell ref="AM34:AQ34"/>
    <mergeCell ref="AM35:AQ35"/>
    <mergeCell ref="AM36:AQ36"/>
    <mergeCell ref="AM37:AQ37"/>
    <mergeCell ref="AM38:AQ38"/>
    <mergeCell ref="AM39:AQ39"/>
    <mergeCell ref="AM40:AQ40"/>
    <mergeCell ref="AM41:AQ41"/>
    <mergeCell ref="AM42:AQ42"/>
    <mergeCell ref="AM50:AQ50"/>
    <mergeCell ref="AM44:AQ44"/>
    <mergeCell ref="AM45:AQ45"/>
    <mergeCell ref="AM46:AQ46"/>
    <mergeCell ref="AM47:AQ47"/>
    <mergeCell ref="AM48:AQ48"/>
    <mergeCell ref="AM49:AQ49"/>
  </mergeCells>
  <conditionalFormatting sqref="J4:J45">
    <cfRule type="containsBlanks" dxfId="27" priority="1">
      <formula>LEN(TRIM(J4))=0</formula>
    </cfRule>
    <cfRule type="cellIs" dxfId="26" priority="2" operator="greaterThan">
      <formula>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dimension ref="A1:V61"/>
  <sheetViews>
    <sheetView zoomScale="91" zoomScaleNormal="91" workbookViewId="0">
      <selection activeCell="V2" sqref="V2:V3"/>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2.85546875" bestFit="1" customWidth="1"/>
  </cols>
  <sheetData>
    <row r="1" spans="1:22" ht="64.5" customHeight="1" thickBot="1">
      <c r="B1" s="30" t="str">
        <f>'Data Entry'!$B$1</f>
        <v>Balancing Authority</v>
      </c>
      <c r="C1" s="30" t="str">
        <f>'Data Entry'!$C$1</f>
        <v>MyBA</v>
      </c>
      <c r="D1" s="196" t="s">
        <v>69</v>
      </c>
      <c r="E1" s="197"/>
      <c r="G1" s="196" t="s">
        <v>62</v>
      </c>
      <c r="H1" s="197"/>
      <c r="J1" s="196" t="s">
        <v>63</v>
      </c>
      <c r="K1" s="197"/>
      <c r="M1" s="196" t="s">
        <v>70</v>
      </c>
      <c r="N1" s="197"/>
      <c r="P1" s="110" t="s">
        <v>64</v>
      </c>
      <c r="Q1" s="111"/>
      <c r="S1" s="196" t="s">
        <v>65</v>
      </c>
      <c r="T1" s="197"/>
      <c r="V1" s="67" t="s">
        <v>108</v>
      </c>
    </row>
    <row r="2" spans="1:22">
      <c r="A2" s="1" t="s">
        <v>180</v>
      </c>
      <c r="B2" s="54" t="str">
        <f>'Data Entry'!$B$2</f>
        <v>Date/Time</v>
      </c>
      <c r="C2" s="55"/>
      <c r="D2" s="41" t="s">
        <v>174</v>
      </c>
      <c r="E2" s="41" t="s">
        <v>125</v>
      </c>
      <c r="F2" s="201"/>
      <c r="G2" s="41" t="s">
        <v>174</v>
      </c>
      <c r="H2" s="41" t="s">
        <v>125</v>
      </c>
      <c r="I2" s="201"/>
      <c r="J2" s="41" t="s">
        <v>174</v>
      </c>
      <c r="K2" s="41" t="s">
        <v>125</v>
      </c>
      <c r="L2" s="201"/>
      <c r="M2" s="41" t="s">
        <v>174</v>
      </c>
      <c r="N2" s="41" t="s">
        <v>125</v>
      </c>
      <c r="O2" s="201"/>
      <c r="P2" s="41" t="s">
        <v>174</v>
      </c>
      <c r="Q2" s="41" t="s">
        <v>125</v>
      </c>
      <c r="R2" s="201"/>
      <c r="S2" s="41" t="s">
        <v>174</v>
      </c>
      <c r="T2" s="41" t="s">
        <v>125</v>
      </c>
      <c r="U2" s="201"/>
      <c r="V2" s="203" t="s">
        <v>191</v>
      </c>
    </row>
    <row r="3" spans="1:22" ht="13.5" thickBot="1">
      <c r="A3" s="1" t="s">
        <v>181</v>
      </c>
      <c r="B3" s="52" t="str">
        <f>'Data Entry'!$B$3</f>
        <v>(Central Prevailing)</v>
      </c>
      <c r="C3" s="53" t="str">
        <f>'Data Entry'!$C$3</f>
        <v>DelFreq</v>
      </c>
      <c r="D3" s="40" t="s">
        <v>42</v>
      </c>
      <c r="E3" s="40" t="s">
        <v>42</v>
      </c>
      <c r="F3" s="202"/>
      <c r="G3" s="40" t="s">
        <v>42</v>
      </c>
      <c r="H3" s="40" t="s">
        <v>42</v>
      </c>
      <c r="I3" s="202"/>
      <c r="J3" s="40" t="s">
        <v>42</v>
      </c>
      <c r="K3" s="40" t="s">
        <v>42</v>
      </c>
      <c r="L3" s="202"/>
      <c r="M3" s="40" t="s">
        <v>42</v>
      </c>
      <c r="N3" s="40" t="s">
        <v>42</v>
      </c>
      <c r="O3" s="202"/>
      <c r="P3" s="40" t="s">
        <v>42</v>
      </c>
      <c r="Q3" s="40" t="s">
        <v>42</v>
      </c>
      <c r="R3" s="202"/>
      <c r="S3" s="40" t="s">
        <v>42</v>
      </c>
      <c r="T3" s="40" t="s">
        <v>42</v>
      </c>
      <c r="U3" s="202"/>
      <c r="V3" s="204"/>
    </row>
    <row r="4" spans="1:22">
      <c r="A4" s="1">
        <v>1</v>
      </c>
      <c r="B4" s="51">
        <f ca="1">IF(CELL("type",'Data Entry'!$B4) = "v",'Data Entry'!$B4,"")</f>
        <v>40515.727777777778</v>
      </c>
      <c r="C4" s="2">
        <f ca="1">IF(CELL("type",'Data Entry'!$C4)="v",'Data Entry'!$C4,"")</f>
        <v>-4.3999999999999997E-2</v>
      </c>
      <c r="D4" s="57">
        <f>'BA Form 2 Event Data'!Y7</f>
        <v>0</v>
      </c>
      <c r="E4" s="57">
        <f>'BA Form 2 Event Data'!AX7</f>
        <v>0</v>
      </c>
      <c r="G4" s="57">
        <f>'BA Form 2 Event Data'!Z7</f>
        <v>0</v>
      </c>
      <c r="H4" s="57">
        <f>'BA Form 2 Event Data'!AY7</f>
        <v>0</v>
      </c>
      <c r="J4" s="57">
        <f>'BA Form 2 Event Data'!AA7</f>
        <v>0</v>
      </c>
      <c r="K4" s="57">
        <f>'BA Form 2 Event Data'!AZ7</f>
        <v>0</v>
      </c>
      <c r="M4" s="57">
        <f>'BA Form 2 Event Data'!AB7</f>
        <v>0</v>
      </c>
      <c r="N4" s="57">
        <f>'BA Form 2 Event Data'!BA7</f>
        <v>0</v>
      </c>
      <c r="P4" s="57">
        <f>'BA Form 2 Event Data'!AC7</f>
        <v>0</v>
      </c>
      <c r="Q4" s="57">
        <f>'BA Form 2 Event Data'!BB7</f>
        <v>0</v>
      </c>
      <c r="S4" s="57">
        <f>'BA Form 2 Event Data'!AD7</f>
        <v>0</v>
      </c>
      <c r="T4" s="57">
        <f>'BA Form 2 Event Data'!BC7</f>
        <v>0</v>
      </c>
      <c r="V4" s="57">
        <f ca="1">IF(CELL("type",'Data Entry'!$E4) = "v",((E4+H4+K4+N4+Q4+T4)-(D4+G4+J4+M4+P4+S4)),"")</f>
        <v>0</v>
      </c>
    </row>
    <row r="5" spans="1:22">
      <c r="A5" s="1">
        <v>2</v>
      </c>
      <c r="B5" s="19">
        <f ca="1">IF(CELL("type",'Data Entry'!$B5) = "v",'Data Entry'!$B5,"")</f>
        <v>40531.993055555555</v>
      </c>
      <c r="C5" s="2">
        <f ca="1">IF(CELL("type",'Data Entry'!$C5)="v",'Data Entry'!$C5,"")</f>
        <v>-3.6999999999999998E-2</v>
      </c>
      <c r="D5" s="57">
        <f>'BA Form 2 Event Data'!Y8</f>
        <v>0</v>
      </c>
      <c r="E5" s="57">
        <f>'BA Form 2 Event Data'!AX8</f>
        <v>0</v>
      </c>
      <c r="G5" s="57">
        <f>'BA Form 2 Event Data'!Z8</f>
        <v>0</v>
      </c>
      <c r="H5" s="57">
        <f>'BA Form 2 Event Data'!AY8</f>
        <v>0</v>
      </c>
      <c r="J5" s="57">
        <f>'BA Form 2 Event Data'!AA8</f>
        <v>0</v>
      </c>
      <c r="K5" s="57">
        <f>'BA Form 2 Event Data'!AZ8</f>
        <v>0</v>
      </c>
      <c r="M5" s="57">
        <f>'BA Form 2 Event Data'!AB8</f>
        <v>0</v>
      </c>
      <c r="N5" s="57">
        <f>'BA Form 2 Event Data'!BA8</f>
        <v>0</v>
      </c>
      <c r="P5" s="57">
        <f>'BA Form 2 Event Data'!AC8</f>
        <v>0</v>
      </c>
      <c r="Q5" s="57">
        <f>'BA Form 2 Event Data'!BB8</f>
        <v>0</v>
      </c>
      <c r="S5" s="57">
        <f>'BA Form 2 Event Data'!AD8</f>
        <v>0</v>
      </c>
      <c r="T5" s="57">
        <f>'BA Form 2 Event Data'!BC8</f>
        <v>0</v>
      </c>
      <c r="V5" s="57">
        <f ca="1">IF(CELL("type",'Data Entry'!$E5) = "v",((E5+H5+K5+N5+Q5+T5)-(D5+G5+J5+M5+P5+S5)),"")</f>
        <v>0</v>
      </c>
    </row>
    <row r="6" spans="1:22">
      <c r="A6" s="1">
        <v>3</v>
      </c>
      <c r="B6" s="20">
        <f ca="1">IF(CELL("type",'Data Entry'!$B6) = "v",'Data Entry'!$B6,"")</f>
        <v>40564.316666666666</v>
      </c>
      <c r="C6" s="25">
        <f ca="1">IF(CELL("type",'Data Entry'!$C6)="v",'Data Entry'!$C6,"")</f>
        <v>-4.2999999999999997E-2</v>
      </c>
      <c r="D6" s="68">
        <f>'BA Form 2 Event Data'!Y9</f>
        <v>0</v>
      </c>
      <c r="E6" s="68">
        <f>'BA Form 2 Event Data'!AX9</f>
        <v>0</v>
      </c>
      <c r="G6" s="68">
        <f>'BA Form 2 Event Data'!Z9</f>
        <v>0</v>
      </c>
      <c r="H6" s="68">
        <f>'BA Form 2 Event Data'!AY9</f>
        <v>0</v>
      </c>
      <c r="J6" s="68">
        <f>'BA Form 2 Event Data'!AA9</f>
        <v>0</v>
      </c>
      <c r="K6" s="68">
        <f>'BA Form 2 Event Data'!AZ9</f>
        <v>0</v>
      </c>
      <c r="M6" s="68">
        <f>'BA Form 2 Event Data'!AB9</f>
        <v>0</v>
      </c>
      <c r="N6" s="68">
        <f>'BA Form 2 Event Data'!BA9</f>
        <v>0</v>
      </c>
      <c r="P6" s="68">
        <f>'BA Form 2 Event Data'!AC9</f>
        <v>0</v>
      </c>
      <c r="Q6" s="68">
        <f>'BA Form 2 Event Data'!BB9</f>
        <v>0</v>
      </c>
      <c r="S6" s="68">
        <f>'BA Form 2 Event Data'!AD9</f>
        <v>0</v>
      </c>
      <c r="T6" s="68">
        <f>'BA Form 2 Event Data'!BC9</f>
        <v>0</v>
      </c>
      <c r="V6" s="68">
        <f ca="1">IF(CELL("type",'Data Entry'!$E6) = "v",((E6+H6+K6+N6+Q6+T6)-(D6+G6+J6+M6+P6+S6)),"")</f>
        <v>0</v>
      </c>
    </row>
    <row r="7" spans="1:22">
      <c r="A7" s="1">
        <v>4</v>
      </c>
      <c r="B7" s="20">
        <f ca="1">IF(CELL("type",'Data Entry'!$B7) = "v",'Data Entry'!$B7,"")</f>
        <v>40590.45416666667</v>
      </c>
      <c r="C7" s="25">
        <f ca="1">IF(CELL("type",'Data Entry'!$C7)="v",'Data Entry'!$C7,"")</f>
        <v>-4.2000000000000003E-2</v>
      </c>
      <c r="D7" s="68">
        <f>'BA Form 2 Event Data'!Y10</f>
        <v>0</v>
      </c>
      <c r="E7" s="68">
        <f>'BA Form 2 Event Data'!AX10</f>
        <v>0</v>
      </c>
      <c r="G7" s="68">
        <f>'BA Form 2 Event Data'!Z10</f>
        <v>0</v>
      </c>
      <c r="H7" s="68">
        <f>'BA Form 2 Event Data'!AY10</f>
        <v>0</v>
      </c>
      <c r="J7" s="68">
        <f>'BA Form 2 Event Data'!AA10</f>
        <v>0</v>
      </c>
      <c r="K7" s="68">
        <f>'BA Form 2 Event Data'!AZ10</f>
        <v>0</v>
      </c>
      <c r="M7" s="68">
        <f>'BA Form 2 Event Data'!AB10</f>
        <v>0</v>
      </c>
      <c r="N7" s="68">
        <f>'BA Form 2 Event Data'!BA10</f>
        <v>0</v>
      </c>
      <c r="P7" s="68">
        <f>'BA Form 2 Event Data'!AC10</f>
        <v>0</v>
      </c>
      <c r="Q7" s="68">
        <f>'BA Form 2 Event Data'!BB10</f>
        <v>0</v>
      </c>
      <c r="S7" s="68">
        <f>'BA Form 2 Event Data'!AD10</f>
        <v>0</v>
      </c>
      <c r="T7" s="68">
        <f>'BA Form 2 Event Data'!BC10</f>
        <v>0</v>
      </c>
      <c r="V7" s="68">
        <f ca="1">IF(CELL("type",'Data Entry'!$E7) = "v",((E7+H7+K7+N7+Q7+T7)-(D7+G7+J7+M7+P7+S7)),"")</f>
        <v>0</v>
      </c>
    </row>
    <row r="8" spans="1:22">
      <c r="A8" s="1">
        <v>5</v>
      </c>
      <c r="B8" s="19">
        <f ca="1">IF(CELL("type",'Data Entry'!$B8) = "v",'Data Entry'!$B8,"")</f>
        <v>40653.268750000003</v>
      </c>
      <c r="C8" s="2">
        <f ca="1">IF(CELL("type",'Data Entry'!$C8)="v",'Data Entry'!$C8,"")</f>
        <v>-6.5000000000000002E-2</v>
      </c>
      <c r="D8" s="57">
        <f>'BA Form 2 Event Data'!Y11</f>
        <v>0</v>
      </c>
      <c r="E8" s="57">
        <f>'BA Form 2 Event Data'!AX11</f>
        <v>0</v>
      </c>
      <c r="G8" s="57">
        <f>'BA Form 2 Event Data'!Z11</f>
        <v>0</v>
      </c>
      <c r="H8" s="57">
        <f>'BA Form 2 Event Data'!AY11</f>
        <v>0</v>
      </c>
      <c r="J8" s="57">
        <f>'BA Form 2 Event Data'!AA11</f>
        <v>0</v>
      </c>
      <c r="K8" s="57">
        <f>'BA Form 2 Event Data'!AZ11</f>
        <v>0</v>
      </c>
      <c r="M8" s="57">
        <f>'BA Form 2 Event Data'!AB11</f>
        <v>0</v>
      </c>
      <c r="N8" s="57">
        <f>'BA Form 2 Event Data'!BA11</f>
        <v>0</v>
      </c>
      <c r="P8" s="57">
        <f>'BA Form 2 Event Data'!AC11</f>
        <v>0</v>
      </c>
      <c r="Q8" s="57">
        <f>'BA Form 2 Event Data'!BB11</f>
        <v>0</v>
      </c>
      <c r="S8" s="57">
        <f>'BA Form 2 Event Data'!AD11</f>
        <v>0</v>
      </c>
      <c r="T8" s="57">
        <f>'BA Form 2 Event Data'!BC11</f>
        <v>0</v>
      </c>
      <c r="V8" s="57">
        <f ca="1">IF(CELL("type",'Data Entry'!$E8) = "v",((E8+H8+K8+N8+Q8+T8)-(D8+G8+J8+M8+P8+S8)),"")</f>
        <v>0</v>
      </c>
    </row>
    <row r="9" spans="1:22">
      <c r="A9" s="1">
        <v>6</v>
      </c>
      <c r="B9" s="19">
        <f ca="1">IF(CELL("type",'Data Entry'!$B9) = "v",'Data Entry'!$B9,"")</f>
        <v>40653.69027777778</v>
      </c>
      <c r="C9" s="2">
        <f ca="1">IF(CELL("type",'Data Entry'!$C9)="v",'Data Entry'!$C9,"")</f>
        <v>-4.5999999999999999E-2</v>
      </c>
      <c r="D9" s="57">
        <f>'BA Form 2 Event Data'!Y12</f>
        <v>0</v>
      </c>
      <c r="E9" s="57">
        <f>'BA Form 2 Event Data'!AX12</f>
        <v>0</v>
      </c>
      <c r="G9" s="57">
        <f>'BA Form 2 Event Data'!Z12</f>
        <v>0</v>
      </c>
      <c r="H9" s="57">
        <f>'BA Form 2 Event Data'!AY12</f>
        <v>0</v>
      </c>
      <c r="J9" s="57">
        <f>'BA Form 2 Event Data'!AA12</f>
        <v>0</v>
      </c>
      <c r="K9" s="57">
        <f>'BA Form 2 Event Data'!AZ12</f>
        <v>0</v>
      </c>
      <c r="M9" s="57">
        <f>'BA Form 2 Event Data'!AB12</f>
        <v>0</v>
      </c>
      <c r="N9" s="57">
        <f>'BA Form 2 Event Data'!BA12</f>
        <v>0</v>
      </c>
      <c r="P9" s="57">
        <f>'BA Form 2 Event Data'!AC12</f>
        <v>0</v>
      </c>
      <c r="Q9" s="57">
        <f>'BA Form 2 Event Data'!BB12</f>
        <v>0</v>
      </c>
      <c r="S9" s="57">
        <f>'BA Form 2 Event Data'!AD12</f>
        <v>0</v>
      </c>
      <c r="T9" s="57">
        <f>'BA Form 2 Event Data'!BC12</f>
        <v>0</v>
      </c>
      <c r="V9" s="57">
        <f ca="1">IF(CELL("type",'Data Entry'!$E9) = "v",((E9+H9+K9+N9+Q9+T9)-(D9+G9+J9+M9+P9+S9)),"")</f>
        <v>0</v>
      </c>
    </row>
    <row r="10" spans="1:22">
      <c r="A10" s="1">
        <v>7</v>
      </c>
      <c r="B10" s="20">
        <f ca="1">IF(CELL("type",'Data Entry'!$B10) = "v",'Data Entry'!$B10,"")</f>
        <v>40655.453472222223</v>
      </c>
      <c r="C10" s="25">
        <f ca="1">IF(CELL("type",'Data Entry'!$C10)="v",'Data Entry'!$C10,"")</f>
        <v>-0.05</v>
      </c>
      <c r="D10" s="68">
        <f>'BA Form 2 Event Data'!Y13</f>
        <v>0</v>
      </c>
      <c r="E10" s="68">
        <f>'BA Form 2 Event Data'!AX13</f>
        <v>0</v>
      </c>
      <c r="G10" s="68">
        <f>'BA Form 2 Event Data'!Z13</f>
        <v>0</v>
      </c>
      <c r="H10" s="68">
        <f>'BA Form 2 Event Data'!AY13</f>
        <v>0</v>
      </c>
      <c r="J10" s="68">
        <f>'BA Form 2 Event Data'!AA13</f>
        <v>0</v>
      </c>
      <c r="K10" s="68">
        <f>'BA Form 2 Event Data'!AZ13</f>
        <v>0</v>
      </c>
      <c r="M10" s="68">
        <f>'BA Form 2 Event Data'!AB13</f>
        <v>0</v>
      </c>
      <c r="N10" s="68">
        <f>'BA Form 2 Event Data'!BA13</f>
        <v>0</v>
      </c>
      <c r="P10" s="68">
        <f>'BA Form 2 Event Data'!AC13</f>
        <v>0</v>
      </c>
      <c r="Q10" s="68">
        <f>'BA Form 2 Event Data'!BB13</f>
        <v>0</v>
      </c>
      <c r="S10" s="68">
        <f>'BA Form 2 Event Data'!AD13</f>
        <v>0</v>
      </c>
      <c r="T10" s="68">
        <f>'BA Form 2 Event Data'!BC13</f>
        <v>0</v>
      </c>
      <c r="V10" s="68">
        <f ca="1">IF(CELL("type",'Data Entry'!$E10) = "v",((E10+H10+K10+N10+Q10+T10)-(D10+G10+J10+M10+P10+S10)),"")</f>
        <v>0</v>
      </c>
    </row>
    <row r="11" spans="1:22">
      <c r="A11" s="1">
        <v>8</v>
      </c>
      <c r="B11" s="20">
        <f ca="1">IF(CELL("type",'Data Entry'!$B11) = "v",'Data Entry'!$B11,"")</f>
        <v>40659.847222222219</v>
      </c>
      <c r="C11" s="25">
        <f ca="1">IF(CELL("type",'Data Entry'!$C11)="v",'Data Entry'!$C11,"")</f>
        <v>-5.8999999999999997E-2</v>
      </c>
      <c r="D11" s="68">
        <f>'BA Form 2 Event Data'!Y14</f>
        <v>0</v>
      </c>
      <c r="E11" s="68">
        <f>'BA Form 2 Event Data'!AX14</f>
        <v>0</v>
      </c>
      <c r="G11" s="68">
        <f>'BA Form 2 Event Data'!Z14</f>
        <v>0</v>
      </c>
      <c r="H11" s="68">
        <f>'BA Form 2 Event Data'!AY14</f>
        <v>0</v>
      </c>
      <c r="J11" s="68">
        <f>'BA Form 2 Event Data'!AA14</f>
        <v>0</v>
      </c>
      <c r="K11" s="68">
        <f>'BA Form 2 Event Data'!AZ14</f>
        <v>0</v>
      </c>
      <c r="M11" s="68">
        <f>'BA Form 2 Event Data'!AB14</f>
        <v>0</v>
      </c>
      <c r="N11" s="68">
        <f>'BA Form 2 Event Data'!BA14</f>
        <v>0</v>
      </c>
      <c r="P11" s="68">
        <f>'BA Form 2 Event Data'!AC14</f>
        <v>0</v>
      </c>
      <c r="Q11" s="68">
        <f>'BA Form 2 Event Data'!BB14</f>
        <v>0</v>
      </c>
      <c r="S11" s="68">
        <f>'BA Form 2 Event Data'!AD14</f>
        <v>0</v>
      </c>
      <c r="T11" s="68">
        <f>'BA Form 2 Event Data'!BC14</f>
        <v>0</v>
      </c>
      <c r="V11" s="68">
        <f ca="1">IF(CELL("type",'Data Entry'!$E11) = "v",((E11+H11+K11+N11+Q11+T11)-(D11+G11+J11+M11+P11+S11)),"")</f>
        <v>0</v>
      </c>
    </row>
    <row r="12" spans="1:22">
      <c r="A12" s="1">
        <v>9</v>
      </c>
      <c r="B12" s="19">
        <f ca="1">IF(CELL("type",'Data Entry'!$B12) = "v",'Data Entry'!$B12,"")</f>
        <v>40660.691666666666</v>
      </c>
      <c r="C12" s="2">
        <f ca="1">IF(CELL("type",'Data Entry'!$C12)="v",'Data Entry'!$C12,"")</f>
        <v>-8.2000000000000003E-2</v>
      </c>
      <c r="D12" s="57">
        <f>'BA Form 2 Event Data'!Y15</f>
        <v>0</v>
      </c>
      <c r="E12" s="57">
        <f>'BA Form 2 Event Data'!AX15</f>
        <v>0</v>
      </c>
      <c r="G12" s="57">
        <f>'BA Form 2 Event Data'!Z15</f>
        <v>0</v>
      </c>
      <c r="H12" s="57">
        <f>'BA Form 2 Event Data'!AY15</f>
        <v>0</v>
      </c>
      <c r="J12" s="57">
        <f>'BA Form 2 Event Data'!AA15</f>
        <v>0</v>
      </c>
      <c r="K12" s="57">
        <f>'BA Form 2 Event Data'!AZ15</f>
        <v>0</v>
      </c>
      <c r="M12" s="57">
        <f>'BA Form 2 Event Data'!AB15</f>
        <v>0</v>
      </c>
      <c r="N12" s="57">
        <f>'BA Form 2 Event Data'!BA15</f>
        <v>0</v>
      </c>
      <c r="P12" s="57">
        <f>'BA Form 2 Event Data'!AC15</f>
        <v>0</v>
      </c>
      <c r="Q12" s="57">
        <f>'BA Form 2 Event Data'!BB15</f>
        <v>0</v>
      </c>
      <c r="S12" s="57">
        <f>'BA Form 2 Event Data'!AD15</f>
        <v>0</v>
      </c>
      <c r="T12" s="57">
        <f>'BA Form 2 Event Data'!BC15</f>
        <v>0</v>
      </c>
      <c r="V12" s="57">
        <f ca="1">IF(CELL("type",'Data Entry'!$E12) = "v",((E12+H12+K12+N12+Q12+T12)-(D12+G12+J12+M12+P12+S12)),"")</f>
        <v>0</v>
      </c>
    </row>
    <row r="13" spans="1:22">
      <c r="A13" s="1">
        <v>10</v>
      </c>
      <c r="B13" s="19">
        <f ca="1">IF(CELL("type",'Data Entry'!$B13) = "v",'Data Entry'!$B13,"")</f>
        <v>40675.609583333331</v>
      </c>
      <c r="C13" s="2">
        <f ca="1">IF(CELL("type",'Data Entry'!$C13)="v",'Data Entry'!$C13,"")</f>
        <v>-5.0999999999999997E-2</v>
      </c>
      <c r="D13" s="57">
        <f>'BA Form 2 Event Data'!Y16</f>
        <v>0</v>
      </c>
      <c r="E13" s="57">
        <f>'BA Form 2 Event Data'!AX16</f>
        <v>0</v>
      </c>
      <c r="G13" s="57">
        <f>'BA Form 2 Event Data'!Z16</f>
        <v>0</v>
      </c>
      <c r="H13" s="57">
        <f>'BA Form 2 Event Data'!AY16</f>
        <v>0</v>
      </c>
      <c r="J13" s="57">
        <f>'BA Form 2 Event Data'!AA16</f>
        <v>0</v>
      </c>
      <c r="K13" s="57">
        <f>'BA Form 2 Event Data'!AZ16</f>
        <v>0</v>
      </c>
      <c r="M13" s="57">
        <f>'BA Form 2 Event Data'!AB16</f>
        <v>0</v>
      </c>
      <c r="N13" s="57">
        <f>'BA Form 2 Event Data'!BA16</f>
        <v>0</v>
      </c>
      <c r="P13" s="57">
        <f>'BA Form 2 Event Data'!AC16</f>
        <v>0</v>
      </c>
      <c r="Q13" s="57">
        <f>'BA Form 2 Event Data'!BB16</f>
        <v>0</v>
      </c>
      <c r="S13" s="57">
        <f>'BA Form 2 Event Data'!AD16</f>
        <v>0</v>
      </c>
      <c r="T13" s="57">
        <f>'BA Form 2 Event Data'!BC16</f>
        <v>0</v>
      </c>
      <c r="V13" s="57">
        <f ca="1">IF(CELL("type",'Data Entry'!$E13) = "v",((E13+H13+K13+N13+Q13+T13)-(D13+G13+J13+M13+P13+S13)),"")</f>
        <v>0</v>
      </c>
    </row>
    <row r="14" spans="1:22">
      <c r="A14" s="1">
        <v>11</v>
      </c>
      <c r="B14" s="20" t="str">
        <f ca="1">IF(CELL("type",'Data Entry'!$B14) = "v",'Data Entry'!$B14,"")</f>
        <v/>
      </c>
      <c r="C14" s="25" t="str">
        <f ca="1">IF(CELL("type",'Data Entry'!$C14)="v",'Data Entry'!$C14,"")</f>
        <v/>
      </c>
      <c r="D14" s="68">
        <f>'BA Form 2 Event Data'!Y17</f>
        <v>0</v>
      </c>
      <c r="E14" s="68">
        <f>'BA Form 2 Event Data'!AX17</f>
        <v>0</v>
      </c>
      <c r="G14" s="68">
        <f>'BA Form 2 Event Data'!Z17</f>
        <v>0</v>
      </c>
      <c r="H14" s="68">
        <f>'BA Form 2 Event Data'!AY17</f>
        <v>0</v>
      </c>
      <c r="J14" s="68">
        <f>'BA Form 2 Event Data'!AA17</f>
        <v>0</v>
      </c>
      <c r="K14" s="68">
        <f>'BA Form 2 Event Data'!AZ17</f>
        <v>0</v>
      </c>
      <c r="M14" s="68">
        <f>'BA Form 2 Event Data'!AB17</f>
        <v>0</v>
      </c>
      <c r="N14" s="68">
        <f>'BA Form 2 Event Data'!BA17</f>
        <v>0</v>
      </c>
      <c r="P14" s="68">
        <f>'BA Form 2 Event Data'!AC17</f>
        <v>0</v>
      </c>
      <c r="Q14" s="68">
        <f>'BA Form 2 Event Data'!BB17</f>
        <v>0</v>
      </c>
      <c r="S14" s="68">
        <f>'BA Form 2 Event Data'!AD17</f>
        <v>0</v>
      </c>
      <c r="T14" s="68">
        <f>'BA Form 2 Event Data'!BC17</f>
        <v>0</v>
      </c>
      <c r="V14" s="68">
        <f ca="1">IF(CELL("type",'Data Entry'!$E14) = "v",((E14+H14+K14+N14+Q14+T14)-(D14+G14+J14+M14+P14+S14)),"")</f>
        <v>0</v>
      </c>
    </row>
    <row r="15" spans="1:22">
      <c r="A15" s="1">
        <v>12</v>
      </c>
      <c r="B15" s="21" t="str">
        <f ca="1">IF(CELL("type",'Data Entry'!$B15) = "v",'Data Entry'!$B15,"")</f>
        <v/>
      </c>
      <c r="C15" s="25" t="str">
        <f ca="1">IF(CELL("type",'Data Entry'!$C15)="v",'Data Entry'!$C15,"")</f>
        <v/>
      </c>
      <c r="D15" s="68">
        <f>'BA Form 2 Event Data'!Y18</f>
        <v>0</v>
      </c>
      <c r="E15" s="68">
        <f>'BA Form 2 Event Data'!AX18</f>
        <v>0</v>
      </c>
      <c r="G15" s="68">
        <f>'BA Form 2 Event Data'!Z18</f>
        <v>0</v>
      </c>
      <c r="H15" s="68">
        <f>'BA Form 2 Event Data'!AY18</f>
        <v>0</v>
      </c>
      <c r="J15" s="68">
        <f>'BA Form 2 Event Data'!AA18</f>
        <v>0</v>
      </c>
      <c r="K15" s="68">
        <f>'BA Form 2 Event Data'!AZ18</f>
        <v>0</v>
      </c>
      <c r="M15" s="68">
        <f>'BA Form 2 Event Data'!AB18</f>
        <v>0</v>
      </c>
      <c r="N15" s="68">
        <f>'BA Form 2 Event Data'!BA18</f>
        <v>0</v>
      </c>
      <c r="P15" s="68">
        <f>'BA Form 2 Event Data'!AC18</f>
        <v>0</v>
      </c>
      <c r="Q15" s="68">
        <f>'BA Form 2 Event Data'!BB18</f>
        <v>0</v>
      </c>
      <c r="S15" s="68">
        <f>'BA Form 2 Event Data'!AD18</f>
        <v>0</v>
      </c>
      <c r="T15" s="68">
        <f>'BA Form 2 Event Data'!BC18</f>
        <v>0</v>
      </c>
      <c r="V15" s="68">
        <f ca="1">IF(CELL("type",'Data Entry'!$E15) = "v",((E15+H15+K15+N15+Q15+T15)-(D15+G15+J15+M15+P15+S15)),"")</f>
        <v>0</v>
      </c>
    </row>
    <row r="16" spans="1:22">
      <c r="A16" s="1">
        <v>13</v>
      </c>
      <c r="B16" s="19" t="str">
        <f ca="1">IF(CELL("type",'Data Entry'!$B16) = "v",'Data Entry'!$B16,"")</f>
        <v/>
      </c>
      <c r="C16" s="2" t="str">
        <f ca="1">IF(CELL("type",'Data Entry'!$C16)="v",'Data Entry'!$C16,"")</f>
        <v/>
      </c>
      <c r="D16" s="57">
        <f>'BA Form 2 Event Data'!Y19</f>
        <v>0</v>
      </c>
      <c r="E16" s="57">
        <f>'BA Form 2 Event Data'!AX19</f>
        <v>0</v>
      </c>
      <c r="G16" s="57">
        <f>'BA Form 2 Event Data'!Z19</f>
        <v>0</v>
      </c>
      <c r="H16" s="57">
        <f>'BA Form 2 Event Data'!AY19</f>
        <v>0</v>
      </c>
      <c r="J16" s="57">
        <f>'BA Form 2 Event Data'!AA19</f>
        <v>0</v>
      </c>
      <c r="K16" s="57">
        <f>'BA Form 2 Event Data'!AZ19</f>
        <v>0</v>
      </c>
      <c r="M16" s="57">
        <f>'BA Form 2 Event Data'!AB19</f>
        <v>0</v>
      </c>
      <c r="N16" s="57">
        <f>'BA Form 2 Event Data'!BA19</f>
        <v>0</v>
      </c>
      <c r="P16" s="57">
        <f>'BA Form 2 Event Data'!AC19</f>
        <v>0</v>
      </c>
      <c r="Q16" s="57">
        <f>'BA Form 2 Event Data'!BB19</f>
        <v>0</v>
      </c>
      <c r="S16" s="57">
        <f>'BA Form 2 Event Data'!AD19</f>
        <v>0</v>
      </c>
      <c r="T16" s="57">
        <f>'BA Form 2 Event Data'!BC19</f>
        <v>0</v>
      </c>
      <c r="V16" s="57">
        <f ca="1">IF(CELL("type",'Data Entry'!$E16) = "v",((E16+H16+K16+N16+Q16+T16)-(D16+G16+J16+M16+P16+S16)),"")</f>
        <v>0</v>
      </c>
    </row>
    <row r="17" spans="1:22">
      <c r="A17" s="1">
        <v>14</v>
      </c>
      <c r="B17" s="22" t="str">
        <f ca="1">IF(CELL("type",'Data Entry'!$B17) = "v",'Data Entry'!$B17,"")</f>
        <v/>
      </c>
      <c r="C17" s="2" t="str">
        <f ca="1">IF(CELL("type",'Data Entry'!$C17)="v",'Data Entry'!$C17,"")</f>
        <v/>
      </c>
      <c r="D17" s="57">
        <f>'BA Form 2 Event Data'!Y20</f>
        <v>0</v>
      </c>
      <c r="E17" s="57">
        <f>'BA Form 2 Event Data'!AX20</f>
        <v>0</v>
      </c>
      <c r="G17" s="57">
        <f>'BA Form 2 Event Data'!Z20</f>
        <v>0</v>
      </c>
      <c r="H17" s="57">
        <f>'BA Form 2 Event Data'!AY20</f>
        <v>0</v>
      </c>
      <c r="J17" s="57">
        <f>'BA Form 2 Event Data'!AA20</f>
        <v>0</v>
      </c>
      <c r="K17" s="57">
        <f>'BA Form 2 Event Data'!AZ20</f>
        <v>0</v>
      </c>
      <c r="M17" s="57">
        <f>'BA Form 2 Event Data'!AB20</f>
        <v>0</v>
      </c>
      <c r="N17" s="57">
        <f>'BA Form 2 Event Data'!BA20</f>
        <v>0</v>
      </c>
      <c r="P17" s="57">
        <f>'BA Form 2 Event Data'!AC20</f>
        <v>0</v>
      </c>
      <c r="Q17" s="57">
        <f>'BA Form 2 Event Data'!BB20</f>
        <v>0</v>
      </c>
      <c r="S17" s="57">
        <f>'BA Form 2 Event Data'!AD20</f>
        <v>0</v>
      </c>
      <c r="T17" s="57">
        <f>'BA Form 2 Event Data'!BC20</f>
        <v>0</v>
      </c>
      <c r="V17" s="57">
        <f ca="1">IF(CELL("type",'Data Entry'!$E17) = "v",((E17+H17+K17+N17+Q17+T17)-(D17+G17+J17+M17+P17+S17)),"")</f>
        <v>0</v>
      </c>
    </row>
    <row r="18" spans="1:22">
      <c r="A18" s="1">
        <v>15</v>
      </c>
      <c r="B18" s="21" t="str">
        <f ca="1">IF(CELL("type",'Data Entry'!$B18) = "v",'Data Entry'!$B18,"")</f>
        <v/>
      </c>
      <c r="C18" s="25" t="str">
        <f ca="1">IF(CELL("type",'Data Entry'!$C18)="v",'Data Entry'!$C18,"")</f>
        <v/>
      </c>
      <c r="D18" s="68">
        <f>'BA Form 2 Event Data'!Y21</f>
        <v>0</v>
      </c>
      <c r="E18" s="68">
        <f>'BA Form 2 Event Data'!AX21</f>
        <v>0</v>
      </c>
      <c r="G18" s="68">
        <f>'BA Form 2 Event Data'!Z21</f>
        <v>0</v>
      </c>
      <c r="H18" s="68">
        <f>'BA Form 2 Event Data'!AY21</f>
        <v>0</v>
      </c>
      <c r="J18" s="68">
        <f>'BA Form 2 Event Data'!AA21</f>
        <v>0</v>
      </c>
      <c r="K18" s="68">
        <f>'BA Form 2 Event Data'!AZ21</f>
        <v>0</v>
      </c>
      <c r="M18" s="68">
        <f>'BA Form 2 Event Data'!AB21</f>
        <v>0</v>
      </c>
      <c r="N18" s="68">
        <f>'BA Form 2 Event Data'!BA21</f>
        <v>0</v>
      </c>
      <c r="P18" s="68">
        <f>'BA Form 2 Event Data'!AC21</f>
        <v>0</v>
      </c>
      <c r="Q18" s="68">
        <f>'BA Form 2 Event Data'!BB21</f>
        <v>0</v>
      </c>
      <c r="S18" s="68">
        <f>'BA Form 2 Event Data'!AD21</f>
        <v>0</v>
      </c>
      <c r="T18" s="68">
        <f>'BA Form 2 Event Data'!BC21</f>
        <v>0</v>
      </c>
      <c r="V18" s="68">
        <f ca="1">IF(CELL("type",'Data Entry'!$E18) = "v",((E18+H18+K18+N18+Q18+T18)-(D18+G18+J18+M18+P18+S18)),"")</f>
        <v>0</v>
      </c>
    </row>
    <row r="19" spans="1:22">
      <c r="A19" s="1">
        <v>16</v>
      </c>
      <c r="B19" s="21" t="str">
        <f ca="1">IF(CELL("type",'Data Entry'!$B19) = "v",'Data Entry'!$B19,"")</f>
        <v/>
      </c>
      <c r="C19" s="25" t="str">
        <f ca="1">IF(CELL("type",'Data Entry'!$C19)="v",'Data Entry'!$C19,"")</f>
        <v/>
      </c>
      <c r="D19" s="68">
        <f>'BA Form 2 Event Data'!Y22</f>
        <v>0</v>
      </c>
      <c r="E19" s="68">
        <f>'BA Form 2 Event Data'!AX22</f>
        <v>0</v>
      </c>
      <c r="G19" s="68">
        <f>'BA Form 2 Event Data'!Z22</f>
        <v>0</v>
      </c>
      <c r="H19" s="68">
        <f>'BA Form 2 Event Data'!AY22</f>
        <v>0</v>
      </c>
      <c r="J19" s="68">
        <f>'BA Form 2 Event Data'!AA22</f>
        <v>0</v>
      </c>
      <c r="K19" s="68">
        <f>'BA Form 2 Event Data'!AZ22</f>
        <v>0</v>
      </c>
      <c r="M19" s="68">
        <f>'BA Form 2 Event Data'!AB22</f>
        <v>0</v>
      </c>
      <c r="N19" s="68">
        <f>'BA Form 2 Event Data'!BA22</f>
        <v>0</v>
      </c>
      <c r="P19" s="68">
        <f>'BA Form 2 Event Data'!AC22</f>
        <v>0</v>
      </c>
      <c r="Q19" s="68">
        <f>'BA Form 2 Event Data'!BB22</f>
        <v>0</v>
      </c>
      <c r="S19" s="68">
        <f>'BA Form 2 Event Data'!AD22</f>
        <v>0</v>
      </c>
      <c r="T19" s="68">
        <f>'BA Form 2 Event Data'!BC22</f>
        <v>0</v>
      </c>
      <c r="V19" s="68">
        <f ca="1">IF(CELL("type",'Data Entry'!$E19) = "v",((E19+H19+K19+N19+Q19+T19)-(D19+G19+J19+M19+P19+S19)),"")</f>
        <v>0</v>
      </c>
    </row>
    <row r="20" spans="1:22">
      <c r="A20" s="1">
        <v>17</v>
      </c>
      <c r="B20" s="22" t="str">
        <f ca="1">IF(CELL("type",'Data Entry'!$B20) = "v",'Data Entry'!$B20,"")</f>
        <v/>
      </c>
      <c r="C20" s="2" t="str">
        <f ca="1">IF(CELL("type",'Data Entry'!$C20)="v",'Data Entry'!$C20,"")</f>
        <v/>
      </c>
      <c r="D20" s="57">
        <f>'BA Form 2 Event Data'!Y23</f>
        <v>0</v>
      </c>
      <c r="E20" s="57">
        <f>'BA Form 2 Event Data'!AX23</f>
        <v>0</v>
      </c>
      <c r="G20" s="57">
        <f>'BA Form 2 Event Data'!Z23</f>
        <v>0</v>
      </c>
      <c r="H20" s="57">
        <f>'BA Form 2 Event Data'!AY23</f>
        <v>0</v>
      </c>
      <c r="J20" s="57">
        <f>'BA Form 2 Event Data'!AA23</f>
        <v>0</v>
      </c>
      <c r="K20" s="57">
        <f>'BA Form 2 Event Data'!AZ23</f>
        <v>0</v>
      </c>
      <c r="M20" s="57">
        <f>'BA Form 2 Event Data'!AB23</f>
        <v>0</v>
      </c>
      <c r="N20" s="57">
        <f>'BA Form 2 Event Data'!BA23</f>
        <v>0</v>
      </c>
      <c r="P20" s="57">
        <f>'BA Form 2 Event Data'!AC23</f>
        <v>0</v>
      </c>
      <c r="Q20" s="57">
        <f>'BA Form 2 Event Data'!BB23</f>
        <v>0</v>
      </c>
      <c r="S20" s="57">
        <f>'BA Form 2 Event Data'!AD23</f>
        <v>0</v>
      </c>
      <c r="T20" s="57">
        <f>'BA Form 2 Event Data'!BC23</f>
        <v>0</v>
      </c>
      <c r="V20" s="57">
        <f ca="1">IF(CELL("type",'Data Entry'!$E20) = "v",((E20+H20+K20+N20+Q20+T20)-(D20+G20+J20+M20+P20+S20)),"")</f>
        <v>0</v>
      </c>
    </row>
    <row r="21" spans="1:22">
      <c r="A21" s="1">
        <v>18</v>
      </c>
      <c r="B21" s="22" t="str">
        <f ca="1">IF(CELL("type",'Data Entry'!$B21) = "v",'Data Entry'!$B21,"")</f>
        <v/>
      </c>
      <c r="C21" s="2" t="str">
        <f ca="1">IF(CELL("type",'Data Entry'!$C21)="v",'Data Entry'!$C21,"")</f>
        <v/>
      </c>
      <c r="D21" s="57">
        <f>'BA Form 2 Event Data'!Y24</f>
        <v>0</v>
      </c>
      <c r="E21" s="57">
        <f>'BA Form 2 Event Data'!AX24</f>
        <v>0</v>
      </c>
      <c r="G21" s="57">
        <f>'BA Form 2 Event Data'!Z24</f>
        <v>0</v>
      </c>
      <c r="H21" s="57">
        <f>'BA Form 2 Event Data'!AY24</f>
        <v>0</v>
      </c>
      <c r="J21" s="57">
        <f>'BA Form 2 Event Data'!AA24</f>
        <v>0</v>
      </c>
      <c r="K21" s="57">
        <f>'BA Form 2 Event Data'!AZ24</f>
        <v>0</v>
      </c>
      <c r="M21" s="57">
        <f>'BA Form 2 Event Data'!AB24</f>
        <v>0</v>
      </c>
      <c r="N21" s="57">
        <f>'BA Form 2 Event Data'!BA24</f>
        <v>0</v>
      </c>
      <c r="P21" s="57">
        <f>'BA Form 2 Event Data'!AC24</f>
        <v>0</v>
      </c>
      <c r="Q21" s="57">
        <f>'BA Form 2 Event Data'!BB24</f>
        <v>0</v>
      </c>
      <c r="S21" s="57">
        <f>'BA Form 2 Event Data'!AD24</f>
        <v>0</v>
      </c>
      <c r="T21" s="57">
        <f>'BA Form 2 Event Data'!BC24</f>
        <v>0</v>
      </c>
      <c r="V21" s="57">
        <f ca="1">IF(CELL("type",'Data Entry'!$E21) = "v",((E21+H21+K21+N21+Q21+T21)-(D21+G21+J21+M21+P21+S21)),"")</f>
        <v>0</v>
      </c>
    </row>
    <row r="22" spans="1:22">
      <c r="A22" s="1">
        <v>19</v>
      </c>
      <c r="B22" s="21" t="str">
        <f ca="1">IF(CELL("type",'Data Entry'!$B22) = "v",'Data Entry'!$B22,"")</f>
        <v/>
      </c>
      <c r="C22" s="25" t="str">
        <f ca="1">IF(CELL("type",'Data Entry'!$C22)="v",'Data Entry'!$C22,"")</f>
        <v/>
      </c>
      <c r="D22" s="68">
        <f>'BA Form 2 Event Data'!Y25</f>
        <v>0</v>
      </c>
      <c r="E22" s="68">
        <f>'BA Form 2 Event Data'!AX25</f>
        <v>0</v>
      </c>
      <c r="G22" s="68">
        <f>'BA Form 2 Event Data'!Z25</f>
        <v>0</v>
      </c>
      <c r="H22" s="68">
        <f>'BA Form 2 Event Data'!AY25</f>
        <v>0</v>
      </c>
      <c r="J22" s="68">
        <f>'BA Form 2 Event Data'!AA25</f>
        <v>0</v>
      </c>
      <c r="K22" s="68">
        <f>'BA Form 2 Event Data'!AZ25</f>
        <v>0</v>
      </c>
      <c r="M22" s="68">
        <f>'BA Form 2 Event Data'!AB25</f>
        <v>0</v>
      </c>
      <c r="N22" s="68">
        <f>'BA Form 2 Event Data'!BA25</f>
        <v>0</v>
      </c>
      <c r="P22" s="68">
        <f>'BA Form 2 Event Data'!AC25</f>
        <v>0</v>
      </c>
      <c r="Q22" s="68">
        <f>'BA Form 2 Event Data'!BB25</f>
        <v>0</v>
      </c>
      <c r="S22" s="68">
        <f>'BA Form 2 Event Data'!AD25</f>
        <v>0</v>
      </c>
      <c r="T22" s="68">
        <f>'BA Form 2 Event Data'!BC25</f>
        <v>0</v>
      </c>
      <c r="V22" s="68">
        <f ca="1">IF(CELL("type",'Data Entry'!$E22) = "v",((E22+H22+K22+N22+Q22+T22)-(D22+G22+J22+M22+P22+S22)),"")</f>
        <v>0</v>
      </c>
    </row>
    <row r="23" spans="1:22">
      <c r="A23" s="1">
        <v>20</v>
      </c>
      <c r="B23" s="21" t="str">
        <f ca="1">IF(CELL("type",'Data Entry'!$B23) = "v",'Data Entry'!$B23,"")</f>
        <v/>
      </c>
      <c r="C23" s="25" t="str">
        <f ca="1">IF(CELL("type",'Data Entry'!$C23)="v",'Data Entry'!$C23,"")</f>
        <v/>
      </c>
      <c r="D23" s="68">
        <f>'BA Form 2 Event Data'!Y26</f>
        <v>0</v>
      </c>
      <c r="E23" s="68">
        <f>'BA Form 2 Event Data'!AX26</f>
        <v>0</v>
      </c>
      <c r="G23" s="68">
        <f>'BA Form 2 Event Data'!Z26</f>
        <v>0</v>
      </c>
      <c r="H23" s="68">
        <f>'BA Form 2 Event Data'!AY26</f>
        <v>0</v>
      </c>
      <c r="J23" s="68">
        <f>'BA Form 2 Event Data'!AA26</f>
        <v>0</v>
      </c>
      <c r="K23" s="68">
        <f>'BA Form 2 Event Data'!AZ26</f>
        <v>0</v>
      </c>
      <c r="M23" s="68">
        <f>'BA Form 2 Event Data'!AB26</f>
        <v>0</v>
      </c>
      <c r="N23" s="68">
        <f>'BA Form 2 Event Data'!BA26</f>
        <v>0</v>
      </c>
      <c r="P23" s="68">
        <f>'BA Form 2 Event Data'!AC26</f>
        <v>0</v>
      </c>
      <c r="Q23" s="68">
        <f>'BA Form 2 Event Data'!BB26</f>
        <v>0</v>
      </c>
      <c r="S23" s="68">
        <f>'BA Form 2 Event Data'!AD26</f>
        <v>0</v>
      </c>
      <c r="T23" s="68">
        <f>'BA Form 2 Event Data'!BC26</f>
        <v>0</v>
      </c>
      <c r="V23" s="68">
        <f ca="1">IF(CELL("type",'Data Entry'!$E23) = "v",((E23+H23+K23+N23+Q23+T23)-(D23+G23+J23+M23+P23+S23)),"")</f>
        <v>0</v>
      </c>
    </row>
    <row r="24" spans="1:22">
      <c r="A24" s="1">
        <v>21</v>
      </c>
      <c r="B24" s="23" t="str">
        <f ca="1">IF(CELL("type",'Data Entry'!$B24) = "v",'Data Entry'!$B24,"")</f>
        <v/>
      </c>
      <c r="C24" s="2" t="str">
        <f ca="1">IF(CELL("type",'Data Entry'!$C24)="v",'Data Entry'!$C24,"")</f>
        <v/>
      </c>
      <c r="D24" s="57">
        <f>'BA Form 2 Event Data'!Y27</f>
        <v>0</v>
      </c>
      <c r="E24" s="57">
        <f>'BA Form 2 Event Data'!AX27</f>
        <v>0</v>
      </c>
      <c r="G24" s="57">
        <f>'BA Form 2 Event Data'!Z27</f>
        <v>0</v>
      </c>
      <c r="H24" s="57">
        <f>'BA Form 2 Event Data'!AY27</f>
        <v>0</v>
      </c>
      <c r="J24" s="57">
        <f>'BA Form 2 Event Data'!AA27</f>
        <v>0</v>
      </c>
      <c r="K24" s="57">
        <f>'BA Form 2 Event Data'!AZ27</f>
        <v>0</v>
      </c>
      <c r="M24" s="57">
        <f>'BA Form 2 Event Data'!AB27</f>
        <v>0</v>
      </c>
      <c r="N24" s="57">
        <f>'BA Form 2 Event Data'!BA27</f>
        <v>0</v>
      </c>
      <c r="P24" s="57">
        <f>'BA Form 2 Event Data'!AC27</f>
        <v>0</v>
      </c>
      <c r="Q24" s="57">
        <f>'BA Form 2 Event Data'!BB27</f>
        <v>0</v>
      </c>
      <c r="S24" s="57">
        <f>'BA Form 2 Event Data'!AD27</f>
        <v>0</v>
      </c>
      <c r="T24" s="57">
        <f>'BA Form 2 Event Data'!BC27</f>
        <v>0</v>
      </c>
      <c r="V24" s="57">
        <f ca="1">IF(CELL("type",'Data Entry'!$E24) = "v",((E24+H24+K24+N24+Q24+T24)-(D24+G24+J24+M24+P24+S24)),"")</f>
        <v>0</v>
      </c>
    </row>
    <row r="25" spans="1:22">
      <c r="A25" s="1">
        <v>22</v>
      </c>
      <c r="B25" s="23" t="str">
        <f ca="1">IF(CELL("type",'Data Entry'!$B25) = "v",'Data Entry'!$B25,"")</f>
        <v/>
      </c>
      <c r="C25" s="2" t="str">
        <f ca="1">IF(CELL("type",'Data Entry'!$C25)="v",'Data Entry'!$C25,"")</f>
        <v/>
      </c>
      <c r="D25" s="57">
        <f>'BA Form 2 Event Data'!Y28</f>
        <v>0</v>
      </c>
      <c r="E25" s="57">
        <f>'BA Form 2 Event Data'!AX28</f>
        <v>0</v>
      </c>
      <c r="G25" s="57">
        <f>'BA Form 2 Event Data'!Z28</f>
        <v>0</v>
      </c>
      <c r="H25" s="57">
        <f>'BA Form 2 Event Data'!AY28</f>
        <v>0</v>
      </c>
      <c r="J25" s="57">
        <f>'BA Form 2 Event Data'!AA28</f>
        <v>0</v>
      </c>
      <c r="K25" s="57">
        <f>'BA Form 2 Event Data'!AZ28</f>
        <v>0</v>
      </c>
      <c r="M25" s="57">
        <f>'BA Form 2 Event Data'!AB28</f>
        <v>0</v>
      </c>
      <c r="N25" s="57">
        <f>'BA Form 2 Event Data'!BA28</f>
        <v>0</v>
      </c>
      <c r="P25" s="57">
        <f>'BA Form 2 Event Data'!AC28</f>
        <v>0</v>
      </c>
      <c r="Q25" s="57">
        <f>'BA Form 2 Event Data'!BB28</f>
        <v>0</v>
      </c>
      <c r="S25" s="57">
        <f>'BA Form 2 Event Data'!AD28</f>
        <v>0</v>
      </c>
      <c r="T25" s="57">
        <f>'BA Form 2 Event Data'!BC28</f>
        <v>0</v>
      </c>
      <c r="V25" s="57">
        <f ca="1">IF(CELL("type",'Data Entry'!$E25) = "v",((E25+H25+K25+N25+Q25+T25)-(D25+G25+J25+M25+P25+S25)),"")</f>
        <v>0</v>
      </c>
    </row>
    <row r="26" spans="1:22">
      <c r="A26" s="1">
        <v>23</v>
      </c>
      <c r="B26" s="21" t="str">
        <f ca="1">IF(CELL("type",'Data Entry'!$B26) = "v",'Data Entry'!$B26,"")</f>
        <v/>
      </c>
      <c r="C26" s="25" t="str">
        <f ca="1">IF(CELL("type",'Data Entry'!$C26)="v",'Data Entry'!$C26,"")</f>
        <v/>
      </c>
      <c r="D26" s="68">
        <f>'BA Form 2 Event Data'!Y29</f>
        <v>0</v>
      </c>
      <c r="E26" s="68">
        <f>'BA Form 2 Event Data'!AX29</f>
        <v>0</v>
      </c>
      <c r="G26" s="68">
        <f>'BA Form 2 Event Data'!Z29</f>
        <v>0</v>
      </c>
      <c r="H26" s="68">
        <f>'BA Form 2 Event Data'!AY29</f>
        <v>0</v>
      </c>
      <c r="J26" s="68">
        <f>'BA Form 2 Event Data'!AA29</f>
        <v>0</v>
      </c>
      <c r="K26" s="68">
        <f>'BA Form 2 Event Data'!AZ29</f>
        <v>0</v>
      </c>
      <c r="M26" s="68">
        <f>'BA Form 2 Event Data'!AB29</f>
        <v>0</v>
      </c>
      <c r="N26" s="68">
        <f>'BA Form 2 Event Data'!BA29</f>
        <v>0</v>
      </c>
      <c r="P26" s="68">
        <f>'BA Form 2 Event Data'!AC29</f>
        <v>0</v>
      </c>
      <c r="Q26" s="68">
        <f>'BA Form 2 Event Data'!BB29</f>
        <v>0</v>
      </c>
      <c r="S26" s="68">
        <f>'BA Form 2 Event Data'!AD29</f>
        <v>0</v>
      </c>
      <c r="T26" s="68">
        <f>'BA Form 2 Event Data'!BC29</f>
        <v>0</v>
      </c>
      <c r="V26" s="68">
        <f ca="1">IF(CELL("type",'Data Entry'!$E26) = "v",((E26+H26+K26+N26+Q26+T26)-(D26+G26+J26+M26+P26+S26)),"")</f>
        <v>0</v>
      </c>
    </row>
    <row r="27" spans="1:22">
      <c r="A27" s="1">
        <v>24</v>
      </c>
      <c r="B27" s="21" t="str">
        <f ca="1">IF(CELL("type",'Data Entry'!$B27) = "v",'Data Entry'!$B27,"")</f>
        <v/>
      </c>
      <c r="C27" s="25" t="str">
        <f ca="1">IF(CELL("type",'Data Entry'!$C27)="v",'Data Entry'!$C27,"")</f>
        <v/>
      </c>
      <c r="D27" s="68">
        <f>'BA Form 2 Event Data'!Y30</f>
        <v>0</v>
      </c>
      <c r="E27" s="68">
        <f>'BA Form 2 Event Data'!AX30</f>
        <v>0</v>
      </c>
      <c r="G27" s="68">
        <f>'BA Form 2 Event Data'!Z30</f>
        <v>0</v>
      </c>
      <c r="H27" s="68">
        <f>'BA Form 2 Event Data'!AY30</f>
        <v>0</v>
      </c>
      <c r="J27" s="68">
        <f>'BA Form 2 Event Data'!AA30</f>
        <v>0</v>
      </c>
      <c r="K27" s="68">
        <f>'BA Form 2 Event Data'!AZ30</f>
        <v>0</v>
      </c>
      <c r="M27" s="68">
        <f>'BA Form 2 Event Data'!AB30</f>
        <v>0</v>
      </c>
      <c r="N27" s="68">
        <f>'BA Form 2 Event Data'!BA30</f>
        <v>0</v>
      </c>
      <c r="P27" s="68">
        <f>'BA Form 2 Event Data'!AC30</f>
        <v>0</v>
      </c>
      <c r="Q27" s="68">
        <f>'BA Form 2 Event Data'!BB30</f>
        <v>0</v>
      </c>
      <c r="S27" s="68">
        <f>'BA Form 2 Event Data'!AD30</f>
        <v>0</v>
      </c>
      <c r="T27" s="68">
        <f>'BA Form 2 Event Data'!BC30</f>
        <v>0</v>
      </c>
      <c r="V27" s="68">
        <f ca="1">IF(CELL("type",'Data Entry'!$E27) = "v",((E27+H27+K27+N27+Q27+T27)-(D27+G27+J27+M27+P27+S27)),"")</f>
        <v>0</v>
      </c>
    </row>
    <row r="28" spans="1:22">
      <c r="A28" s="1">
        <v>25</v>
      </c>
      <c r="B28" s="23" t="str">
        <f ca="1">IF(CELL("type",'Data Entry'!$B28) = "v",'Data Entry'!$B28,"")</f>
        <v/>
      </c>
      <c r="C28" s="2" t="str">
        <f ca="1">IF(CELL("type",'Data Entry'!$C28)="v",'Data Entry'!$C28,"")</f>
        <v/>
      </c>
      <c r="D28" s="57">
        <f>'BA Form 2 Event Data'!Y31</f>
        <v>0</v>
      </c>
      <c r="E28" s="57">
        <f>'BA Form 2 Event Data'!AX31</f>
        <v>0</v>
      </c>
      <c r="G28" s="57">
        <f>'BA Form 2 Event Data'!Z31</f>
        <v>0</v>
      </c>
      <c r="H28" s="57">
        <f>'BA Form 2 Event Data'!AY31</f>
        <v>0</v>
      </c>
      <c r="J28" s="57">
        <f>'BA Form 2 Event Data'!AA31</f>
        <v>0</v>
      </c>
      <c r="K28" s="57">
        <f>'BA Form 2 Event Data'!AZ31</f>
        <v>0</v>
      </c>
      <c r="M28" s="57">
        <f>'BA Form 2 Event Data'!AB31</f>
        <v>0</v>
      </c>
      <c r="N28" s="57">
        <f>'BA Form 2 Event Data'!BA31</f>
        <v>0</v>
      </c>
      <c r="P28" s="57">
        <f>'BA Form 2 Event Data'!AC31</f>
        <v>0</v>
      </c>
      <c r="Q28" s="57">
        <f>'BA Form 2 Event Data'!BB31</f>
        <v>0</v>
      </c>
      <c r="S28" s="57">
        <f>'BA Form 2 Event Data'!AD31</f>
        <v>0</v>
      </c>
      <c r="T28" s="57">
        <f>'BA Form 2 Event Data'!BC31</f>
        <v>0</v>
      </c>
      <c r="V28" s="57">
        <f ca="1">IF(CELL("type",'Data Entry'!$E28) = "v",((E28+H28+K28+N28-Q28*10*'Data Entry'!$E28+T28)-(D28+G28+J28+M28+S28)),"")</f>
        <v>0</v>
      </c>
    </row>
    <row r="29" spans="1:22">
      <c r="A29" s="1">
        <v>26</v>
      </c>
      <c r="B29" s="23" t="str">
        <f ca="1">IF(CELL("type",'Data Entry'!$B29) = "v",'Data Entry'!$B29,"")</f>
        <v/>
      </c>
      <c r="C29" s="2" t="str">
        <f ca="1">IF(CELL("type",'Data Entry'!$C29)="v",'Data Entry'!$C29,"")</f>
        <v/>
      </c>
      <c r="D29" s="57">
        <f>'BA Form 2 Event Data'!Y32</f>
        <v>0</v>
      </c>
      <c r="E29" s="57">
        <f>'BA Form 2 Event Data'!AX32</f>
        <v>0</v>
      </c>
      <c r="G29" s="57">
        <f>'BA Form 2 Event Data'!Z32</f>
        <v>0</v>
      </c>
      <c r="H29" s="57">
        <f>'BA Form 2 Event Data'!AY32</f>
        <v>0</v>
      </c>
      <c r="J29" s="57">
        <f>'BA Form 2 Event Data'!AA32</f>
        <v>0</v>
      </c>
      <c r="K29" s="57">
        <f>'BA Form 2 Event Data'!AZ32</f>
        <v>0</v>
      </c>
      <c r="M29" s="57">
        <f>'BA Form 2 Event Data'!AB32</f>
        <v>0</v>
      </c>
      <c r="N29" s="57">
        <f>'BA Form 2 Event Data'!BA32</f>
        <v>0</v>
      </c>
      <c r="P29" s="57">
        <f>'BA Form 2 Event Data'!AC32</f>
        <v>0</v>
      </c>
      <c r="Q29" s="57">
        <f>'BA Form 2 Event Data'!BB32</f>
        <v>0</v>
      </c>
      <c r="S29" s="57">
        <f>'BA Form 2 Event Data'!AD32</f>
        <v>0</v>
      </c>
      <c r="T29" s="57">
        <f>'BA Form 2 Event Data'!BC32</f>
        <v>0</v>
      </c>
      <c r="V29" s="57">
        <f ca="1">IF(CELL("type",'Data Entry'!$E29) = "v",((E29+H29+K29+N29-Q29*10*'Data Entry'!$E29+T29)-(D29+G29+J29+M29+S29)),"")</f>
        <v>0</v>
      </c>
    </row>
    <row r="30" spans="1:22">
      <c r="A30" s="1">
        <v>27</v>
      </c>
      <c r="B30" s="21" t="str">
        <f ca="1">IF(CELL("type",'Data Entry'!$B30) = "v",'Data Entry'!$B30,"")</f>
        <v/>
      </c>
      <c r="C30" s="25" t="str">
        <f ca="1">IF(CELL("type",'Data Entry'!$C30)="v",'Data Entry'!$C30,"")</f>
        <v/>
      </c>
      <c r="D30" s="68">
        <f>'BA Form 2 Event Data'!Y33</f>
        <v>0</v>
      </c>
      <c r="E30" s="68">
        <f>'BA Form 2 Event Data'!AX33</f>
        <v>0</v>
      </c>
      <c r="G30" s="68">
        <f>'BA Form 2 Event Data'!Z33</f>
        <v>0</v>
      </c>
      <c r="H30" s="68">
        <f>'BA Form 2 Event Data'!AY33</f>
        <v>0</v>
      </c>
      <c r="J30" s="68">
        <f>'BA Form 2 Event Data'!AA33</f>
        <v>0</v>
      </c>
      <c r="K30" s="68">
        <f>'BA Form 2 Event Data'!AZ33</f>
        <v>0</v>
      </c>
      <c r="M30" s="68">
        <f>'BA Form 2 Event Data'!AB33</f>
        <v>0</v>
      </c>
      <c r="N30" s="68">
        <f>'BA Form 2 Event Data'!BA33</f>
        <v>0</v>
      </c>
      <c r="P30" s="68">
        <f>'BA Form 2 Event Data'!AC33</f>
        <v>0</v>
      </c>
      <c r="Q30" s="68">
        <f>'BA Form 2 Event Data'!BB33</f>
        <v>0</v>
      </c>
      <c r="S30" s="68">
        <f>'BA Form 2 Event Data'!AD33</f>
        <v>0</v>
      </c>
      <c r="T30" s="68">
        <f>'BA Form 2 Event Data'!BC33</f>
        <v>0</v>
      </c>
      <c r="V30" s="68">
        <f ca="1">IF(CELL("type",'Data Entry'!$E30) = "v",((E30+H30+K30+N30-Q30*10*'Data Entry'!$E30+T30)-(D30+G30+J30+M30+S30)),"")</f>
        <v>0</v>
      </c>
    </row>
    <row r="31" spans="1:22">
      <c r="A31" s="1">
        <v>28</v>
      </c>
      <c r="B31" s="21" t="str">
        <f ca="1">IF(CELL("type",'Data Entry'!$B31) = "v",'Data Entry'!$B31,"")</f>
        <v/>
      </c>
      <c r="C31" s="25" t="str">
        <f ca="1">IF(CELL("type",'Data Entry'!$C31)="v",'Data Entry'!$C31,"")</f>
        <v/>
      </c>
      <c r="D31" s="68">
        <f>'BA Form 2 Event Data'!Y34</f>
        <v>0</v>
      </c>
      <c r="E31" s="68">
        <f>'BA Form 2 Event Data'!AX34</f>
        <v>0</v>
      </c>
      <c r="G31" s="68">
        <f>'BA Form 2 Event Data'!Z34</f>
        <v>0</v>
      </c>
      <c r="H31" s="68">
        <f>'BA Form 2 Event Data'!AY34</f>
        <v>0</v>
      </c>
      <c r="J31" s="68">
        <f>'BA Form 2 Event Data'!AA34</f>
        <v>0</v>
      </c>
      <c r="K31" s="68">
        <f>'BA Form 2 Event Data'!AZ34</f>
        <v>0</v>
      </c>
      <c r="M31" s="68">
        <f>'BA Form 2 Event Data'!AB34</f>
        <v>0</v>
      </c>
      <c r="N31" s="68">
        <f>'BA Form 2 Event Data'!BA34</f>
        <v>0</v>
      </c>
      <c r="P31" s="68">
        <f>'BA Form 2 Event Data'!AC34</f>
        <v>0</v>
      </c>
      <c r="Q31" s="68">
        <f>'BA Form 2 Event Data'!BB34</f>
        <v>0</v>
      </c>
      <c r="S31" s="68">
        <f>'BA Form 2 Event Data'!AD34</f>
        <v>0</v>
      </c>
      <c r="T31" s="68">
        <f>'BA Form 2 Event Data'!BC34</f>
        <v>0</v>
      </c>
      <c r="V31" s="68">
        <f ca="1">IF(CELL("type",'Data Entry'!$E31) = "v",((E31+H31+K31+N31-Q31*10*'Data Entry'!$E31+T31)-(D31+G31+J31+M31+S31)),"")</f>
        <v>0</v>
      </c>
    </row>
    <row r="32" spans="1:22">
      <c r="A32" s="1">
        <v>29</v>
      </c>
      <c r="B32" s="23" t="str">
        <f ca="1">IF(CELL("type",'Data Entry'!$B32) = "v",'Data Entry'!$B32,"")</f>
        <v/>
      </c>
      <c r="C32" s="2" t="str">
        <f ca="1">IF(CELL("type",'Data Entry'!$C32)="v",'Data Entry'!$C32,"")</f>
        <v/>
      </c>
      <c r="D32" s="57">
        <f>'BA Form 2 Event Data'!Y35</f>
        <v>0</v>
      </c>
      <c r="E32" s="57">
        <f>'BA Form 2 Event Data'!AX35</f>
        <v>0</v>
      </c>
      <c r="G32" s="57">
        <f>'BA Form 2 Event Data'!Z35</f>
        <v>0</v>
      </c>
      <c r="H32" s="57">
        <f>'BA Form 2 Event Data'!AY35</f>
        <v>0</v>
      </c>
      <c r="J32" s="57">
        <f>'BA Form 2 Event Data'!AA35</f>
        <v>0</v>
      </c>
      <c r="K32" s="57">
        <f>'BA Form 2 Event Data'!AZ35</f>
        <v>0</v>
      </c>
      <c r="M32" s="57">
        <f>'BA Form 2 Event Data'!AB35</f>
        <v>0</v>
      </c>
      <c r="N32" s="57">
        <f>'BA Form 2 Event Data'!BA35</f>
        <v>0</v>
      </c>
      <c r="P32" s="57">
        <f>'BA Form 2 Event Data'!AC35</f>
        <v>0</v>
      </c>
      <c r="Q32" s="57">
        <f>'BA Form 2 Event Data'!BB35</f>
        <v>0</v>
      </c>
      <c r="S32" s="57">
        <f>'BA Form 2 Event Data'!AD35</f>
        <v>0</v>
      </c>
      <c r="T32" s="57">
        <f>'BA Form 2 Event Data'!BC35</f>
        <v>0</v>
      </c>
      <c r="V32" s="57">
        <f ca="1">IF(CELL("type",'Data Entry'!$E32) = "v",((E32+H32+K32+N32-Q32*10*'Data Entry'!$E32+T32)-(D32+G32+J32+M32+S32)),"")</f>
        <v>0</v>
      </c>
    </row>
    <row r="33" spans="1:22">
      <c r="A33" s="1">
        <v>30</v>
      </c>
      <c r="B33" s="23" t="str">
        <f ca="1">IF(CELL("type",'Data Entry'!$B33) = "v",'Data Entry'!$B33,"")</f>
        <v/>
      </c>
      <c r="C33" s="2" t="str">
        <f ca="1">IF(CELL("type",'Data Entry'!$C33)="v",'Data Entry'!$C33,"")</f>
        <v/>
      </c>
      <c r="D33" s="57">
        <f>'BA Form 2 Event Data'!Y36</f>
        <v>0</v>
      </c>
      <c r="E33" s="57">
        <f>'BA Form 2 Event Data'!AX36</f>
        <v>0</v>
      </c>
      <c r="G33" s="57">
        <f>'BA Form 2 Event Data'!Z36</f>
        <v>0</v>
      </c>
      <c r="H33" s="57">
        <f>'BA Form 2 Event Data'!AY36</f>
        <v>0</v>
      </c>
      <c r="J33" s="57">
        <f>'BA Form 2 Event Data'!AA36</f>
        <v>0</v>
      </c>
      <c r="K33" s="57">
        <f>'BA Form 2 Event Data'!AZ36</f>
        <v>0</v>
      </c>
      <c r="M33" s="57">
        <f>'BA Form 2 Event Data'!AB36</f>
        <v>0</v>
      </c>
      <c r="N33" s="57">
        <f>'BA Form 2 Event Data'!BA36</f>
        <v>0</v>
      </c>
      <c r="P33" s="57">
        <f>'BA Form 2 Event Data'!AC36</f>
        <v>0</v>
      </c>
      <c r="Q33" s="57">
        <f>'BA Form 2 Event Data'!BB36</f>
        <v>0</v>
      </c>
      <c r="S33" s="57">
        <f>'BA Form 2 Event Data'!AD36</f>
        <v>0</v>
      </c>
      <c r="T33" s="57">
        <f>'BA Form 2 Event Data'!BC36</f>
        <v>0</v>
      </c>
      <c r="V33" s="57">
        <f ca="1">IF(CELL("type",'Data Entry'!$E33) = "v",((E33+H33+K33+N33-Q33*10*'Data Entry'!$E33+T33)-(D33+G33+J33+M33+S33)),"")</f>
        <v>0</v>
      </c>
    </row>
    <row r="34" spans="1:22" ht="15.75">
      <c r="A34" s="1">
        <v>31</v>
      </c>
      <c r="B34" s="21" t="str">
        <f ca="1">IF(CELL("type",'Data Entry'!$B34) = "v",'Data Entry'!$B34,"")</f>
        <v/>
      </c>
      <c r="C34" s="25" t="str">
        <f ca="1">IF(CELL("type",'Data Entry'!$C34)="v",'Data Entry'!$C34,"")</f>
        <v/>
      </c>
      <c r="D34" s="68">
        <f>'BA Form 2 Event Data'!Y37</f>
        <v>0</v>
      </c>
      <c r="E34" s="68">
        <f>'BA Form 2 Event Data'!AX37</f>
        <v>0</v>
      </c>
      <c r="G34" s="68">
        <f>'BA Form 2 Event Data'!Z37</f>
        <v>0</v>
      </c>
      <c r="H34" s="68">
        <f>'BA Form 2 Event Data'!AY37</f>
        <v>0</v>
      </c>
      <c r="J34" s="68">
        <f>'BA Form 2 Event Data'!AA37</f>
        <v>0</v>
      </c>
      <c r="K34" s="68">
        <f>'BA Form 2 Event Data'!AZ37</f>
        <v>0</v>
      </c>
      <c r="M34" s="68">
        <f>'BA Form 2 Event Data'!AB37</f>
        <v>0</v>
      </c>
      <c r="N34" s="68">
        <f>'BA Form 2 Event Data'!BA37</f>
        <v>0</v>
      </c>
      <c r="P34" s="68">
        <f>'BA Form 2 Event Data'!AC37</f>
        <v>0</v>
      </c>
      <c r="Q34" s="68">
        <f>'BA Form 2 Event Data'!BB37</f>
        <v>0</v>
      </c>
      <c r="S34" s="68">
        <f>'BA Form 2 Event Data'!AD37</f>
        <v>0</v>
      </c>
      <c r="T34" s="68">
        <f>'BA Form 2 Event Data'!BC37</f>
        <v>0</v>
      </c>
      <c r="U34" s="45"/>
      <c r="V34" s="68">
        <f ca="1">IF(CELL("type",'Data Entry'!$E34) = "v",((E34+H34+K34+N34-Q34*10*'Data Entry'!$E34+T34)-(D34+G34+J34+M34+S34)),"")</f>
        <v>0</v>
      </c>
    </row>
    <row r="35" spans="1:22" ht="15.75">
      <c r="A35" s="1">
        <v>32</v>
      </c>
      <c r="B35" s="21" t="str">
        <f ca="1">IF(CELL("type",'Data Entry'!$B35) = "v",'Data Entry'!$B35,"")</f>
        <v/>
      </c>
      <c r="C35" s="25" t="str">
        <f ca="1">IF(CELL("type",'Data Entry'!$C35)="v",'Data Entry'!$C35,"")</f>
        <v/>
      </c>
      <c r="D35" s="68">
        <f>'BA Form 2 Event Data'!Y38</f>
        <v>0</v>
      </c>
      <c r="E35" s="68">
        <f>'BA Form 2 Event Data'!AX38</f>
        <v>0</v>
      </c>
      <c r="G35" s="68">
        <f>'BA Form 2 Event Data'!Z38</f>
        <v>0</v>
      </c>
      <c r="H35" s="68">
        <f>'BA Form 2 Event Data'!AY38</f>
        <v>0</v>
      </c>
      <c r="J35" s="68">
        <f>'BA Form 2 Event Data'!AA38</f>
        <v>0</v>
      </c>
      <c r="K35" s="68">
        <f>'BA Form 2 Event Data'!AZ38</f>
        <v>0</v>
      </c>
      <c r="M35" s="68">
        <f>'BA Form 2 Event Data'!AB38</f>
        <v>0</v>
      </c>
      <c r="N35" s="68">
        <f>'BA Form 2 Event Data'!BA38</f>
        <v>0</v>
      </c>
      <c r="P35" s="68">
        <f>'BA Form 2 Event Data'!AC38</f>
        <v>0</v>
      </c>
      <c r="Q35" s="68">
        <f>'BA Form 2 Event Data'!BB38</f>
        <v>0</v>
      </c>
      <c r="S35" s="68">
        <f>'BA Form 2 Event Data'!AD38</f>
        <v>0</v>
      </c>
      <c r="T35" s="68">
        <f>'BA Form 2 Event Data'!BC38</f>
        <v>0</v>
      </c>
      <c r="U35" s="45"/>
      <c r="V35" s="68">
        <f ca="1">IF(CELL("type",'Data Entry'!$E35) = "v",((E35+H35+K35+N35-Q35*10*'Data Entry'!$E35+T35)-(D35+G35+J35+M35+S35)),"")</f>
        <v>0</v>
      </c>
    </row>
    <row r="36" spans="1:22">
      <c r="A36" s="1">
        <v>33</v>
      </c>
      <c r="B36" s="23" t="str">
        <f ca="1">IF(CELL("type",'Data Entry'!$B36) = "v",'Data Entry'!$B36,"")</f>
        <v/>
      </c>
      <c r="C36" s="2" t="str">
        <f ca="1">IF(CELL("type",'Data Entry'!$C36)="v",'Data Entry'!$C36,"")</f>
        <v/>
      </c>
      <c r="D36" s="57">
        <f>'BA Form 2 Event Data'!Y39</f>
        <v>0</v>
      </c>
      <c r="E36" s="57">
        <f>'BA Form 2 Event Data'!AX39</f>
        <v>0</v>
      </c>
      <c r="G36" s="57">
        <f>'BA Form 2 Event Data'!Z39</f>
        <v>0</v>
      </c>
      <c r="H36" s="57">
        <f>'BA Form 2 Event Data'!AY39</f>
        <v>0</v>
      </c>
      <c r="J36" s="57">
        <f>'BA Form 2 Event Data'!AA39</f>
        <v>0</v>
      </c>
      <c r="K36" s="57">
        <f>'BA Form 2 Event Data'!AZ39</f>
        <v>0</v>
      </c>
      <c r="M36" s="57">
        <f>'BA Form 2 Event Data'!AB39</f>
        <v>0</v>
      </c>
      <c r="N36" s="57">
        <f>'BA Form 2 Event Data'!BA39</f>
        <v>0</v>
      </c>
      <c r="P36" s="57">
        <f>'BA Form 2 Event Data'!AC39</f>
        <v>0</v>
      </c>
      <c r="Q36" s="57">
        <f>'BA Form 2 Event Data'!BB39</f>
        <v>0</v>
      </c>
      <c r="S36" s="57">
        <f>'BA Form 2 Event Data'!AD39</f>
        <v>0</v>
      </c>
      <c r="T36" s="57">
        <f>'BA Form 2 Event Data'!BC39</f>
        <v>0</v>
      </c>
      <c r="V36" s="57">
        <f ca="1">IF(CELL("type",'Data Entry'!$E36) = "v",((E36+H36+K36+N36-Q36*10*'Data Entry'!$E36+T36)-(D36+G36+J36+M36+S36)),"")</f>
        <v>0</v>
      </c>
    </row>
    <row r="37" spans="1:22">
      <c r="A37" s="1">
        <v>34</v>
      </c>
      <c r="B37" s="23" t="str">
        <f ca="1">IF(CELL("type",'Data Entry'!$B37) = "v",'Data Entry'!$B37,"")</f>
        <v/>
      </c>
      <c r="C37" s="2" t="str">
        <f ca="1">IF(CELL("type",'Data Entry'!$C37)="v",'Data Entry'!$C37,"")</f>
        <v/>
      </c>
      <c r="D37" s="57">
        <f>'BA Form 2 Event Data'!Y40</f>
        <v>0</v>
      </c>
      <c r="E37" s="57">
        <f>'BA Form 2 Event Data'!AX40</f>
        <v>0</v>
      </c>
      <c r="G37" s="57">
        <f>'BA Form 2 Event Data'!Z40</f>
        <v>0</v>
      </c>
      <c r="H37" s="57">
        <f>'BA Form 2 Event Data'!AY40</f>
        <v>0</v>
      </c>
      <c r="J37" s="57">
        <f>'BA Form 2 Event Data'!AA40</f>
        <v>0</v>
      </c>
      <c r="K37" s="57">
        <f>'BA Form 2 Event Data'!AZ40</f>
        <v>0</v>
      </c>
      <c r="M37" s="57">
        <f>'BA Form 2 Event Data'!AB40</f>
        <v>0</v>
      </c>
      <c r="N37" s="57">
        <f>'BA Form 2 Event Data'!BA40</f>
        <v>0</v>
      </c>
      <c r="P37" s="57">
        <f>'BA Form 2 Event Data'!AC40</f>
        <v>0</v>
      </c>
      <c r="Q37" s="57">
        <f>'BA Form 2 Event Data'!BB40</f>
        <v>0</v>
      </c>
      <c r="S37" s="57">
        <f>'BA Form 2 Event Data'!AD40</f>
        <v>0</v>
      </c>
      <c r="T37" s="57">
        <f>'BA Form 2 Event Data'!BC40</f>
        <v>0</v>
      </c>
      <c r="V37" s="57">
        <f ca="1">IF(CELL("type",'Data Entry'!$E37) = "v",((E37+H37+K37+N37-Q37*10*'Data Entry'!$E37+T37)-(D37+G37+J37+M37+S37)),"")</f>
        <v>0</v>
      </c>
    </row>
    <row r="38" spans="1:22" ht="15.75">
      <c r="A38" s="1">
        <v>35</v>
      </c>
      <c r="B38" s="21"/>
      <c r="C38" s="25"/>
      <c r="D38" s="68">
        <f>'BA Form 2 Event Data'!Y41</f>
        <v>0</v>
      </c>
      <c r="E38" s="68">
        <f>'BA Form 2 Event Data'!AX41</f>
        <v>0</v>
      </c>
      <c r="G38" s="68">
        <f>'BA Form 2 Event Data'!Z41</f>
        <v>0</v>
      </c>
      <c r="H38" s="68">
        <f>'BA Form 2 Event Data'!AY41</f>
        <v>0</v>
      </c>
      <c r="J38" s="68">
        <f>'BA Form 2 Event Data'!AA41</f>
        <v>0</v>
      </c>
      <c r="K38" s="68">
        <f>'BA Form 2 Event Data'!AZ41</f>
        <v>0</v>
      </c>
      <c r="M38" s="68">
        <f>'BA Form 2 Event Data'!AB41</f>
        <v>0</v>
      </c>
      <c r="N38" s="68">
        <f>'BA Form 2 Event Data'!BA41</f>
        <v>0</v>
      </c>
      <c r="P38" s="68">
        <f>'BA Form 2 Event Data'!AC41</f>
        <v>0</v>
      </c>
      <c r="Q38" s="68">
        <f>'BA Form 2 Event Data'!BB41</f>
        <v>0</v>
      </c>
      <c r="S38" s="68">
        <f>'BA Form 2 Event Data'!AD41</f>
        <v>0</v>
      </c>
      <c r="T38" s="68">
        <f>'BA Form 2 Event Data'!BC41</f>
        <v>0</v>
      </c>
      <c r="U38" s="45"/>
      <c r="V38" s="68">
        <f ca="1">IF(CELL("type",'Data Entry'!$E38) = "v",((E38+H38+K38+N38-Q38*10*'Data Entry'!$E38+T38)-(D38+G38+J38+M38+S38)),"")</f>
        <v>0</v>
      </c>
    </row>
    <row r="39" spans="1:22" ht="15.75">
      <c r="A39" s="1">
        <v>36</v>
      </c>
      <c r="B39" s="21"/>
      <c r="C39" s="25"/>
      <c r="D39" s="68">
        <f>'BA Form 2 Event Data'!Y42</f>
        <v>0</v>
      </c>
      <c r="E39" s="68">
        <f>'BA Form 2 Event Data'!AX42</f>
        <v>0</v>
      </c>
      <c r="G39" s="68">
        <f>'BA Form 2 Event Data'!Z42</f>
        <v>0</v>
      </c>
      <c r="H39" s="68">
        <f>'BA Form 2 Event Data'!AY42</f>
        <v>0</v>
      </c>
      <c r="J39" s="68">
        <f>'BA Form 2 Event Data'!AA42</f>
        <v>0</v>
      </c>
      <c r="K39" s="68">
        <f>'BA Form 2 Event Data'!AZ42</f>
        <v>0</v>
      </c>
      <c r="M39" s="68">
        <f>'BA Form 2 Event Data'!AB42</f>
        <v>0</v>
      </c>
      <c r="N39" s="68">
        <f>'BA Form 2 Event Data'!BA42</f>
        <v>0</v>
      </c>
      <c r="P39" s="68">
        <f>'BA Form 2 Event Data'!AC42</f>
        <v>0</v>
      </c>
      <c r="Q39" s="68">
        <f>'BA Form 2 Event Data'!BB42</f>
        <v>0</v>
      </c>
      <c r="S39" s="68">
        <f>'BA Form 2 Event Data'!AD42</f>
        <v>0</v>
      </c>
      <c r="T39" s="68">
        <f>'BA Form 2 Event Data'!BC42</f>
        <v>0</v>
      </c>
      <c r="U39" s="45"/>
      <c r="V39" s="68">
        <f ca="1">IF(CELL("type",'Data Entry'!$E39) = "v",((E39+H39+K39+N39-Q39*10*'Data Entry'!$E39+T39)-(D39+G39+J39+M39+S39)),"")</f>
        <v>0</v>
      </c>
    </row>
    <row r="40" spans="1:22">
      <c r="A40" s="1">
        <v>37</v>
      </c>
      <c r="B40" s="23" t="str">
        <f ca="1">IF(CELL("type",'Data Entry'!$B40) = "v",'Data Entry'!$B40,"")</f>
        <v/>
      </c>
      <c r="C40" s="2" t="str">
        <f ca="1">IF(CELL("type",'Data Entry'!$C40)="v",'Data Entry'!$C40,"")</f>
        <v/>
      </c>
      <c r="D40" s="57">
        <f>'BA Form 2 Event Data'!Y43</f>
        <v>0</v>
      </c>
      <c r="E40" s="57">
        <f>'BA Form 2 Event Data'!AX43</f>
        <v>0</v>
      </c>
      <c r="G40" s="57">
        <f>'BA Form 2 Event Data'!Z43</f>
        <v>0</v>
      </c>
      <c r="H40" s="57">
        <f>'BA Form 2 Event Data'!AY43</f>
        <v>0</v>
      </c>
      <c r="J40" s="57">
        <f>'BA Form 2 Event Data'!AA43</f>
        <v>0</v>
      </c>
      <c r="K40" s="57">
        <f>'BA Form 2 Event Data'!AZ43</f>
        <v>0</v>
      </c>
      <c r="M40" s="57">
        <f>'BA Form 2 Event Data'!AB43</f>
        <v>0</v>
      </c>
      <c r="N40" s="57">
        <f>'BA Form 2 Event Data'!BA43</f>
        <v>0</v>
      </c>
      <c r="P40" s="57">
        <f>'BA Form 2 Event Data'!AC43</f>
        <v>0</v>
      </c>
      <c r="Q40" s="57">
        <f>'BA Form 2 Event Data'!BB43</f>
        <v>0</v>
      </c>
      <c r="S40" s="57">
        <f>'BA Form 2 Event Data'!AD43</f>
        <v>0</v>
      </c>
      <c r="T40" s="57">
        <f>'BA Form 2 Event Data'!BC43</f>
        <v>0</v>
      </c>
      <c r="V40" s="57">
        <f ca="1">IF(CELL("type",'Data Entry'!$E40) = "v",((E40+H40+K40+N40-Q40*10*'Data Entry'!$E40+T40)-(D40+G40+J40+M40+S40)),"")</f>
        <v>0</v>
      </c>
    </row>
    <row r="41" spans="1:22">
      <c r="A41" s="1">
        <v>38</v>
      </c>
      <c r="B41" s="23" t="str">
        <f ca="1">IF(CELL("type",'Data Entry'!$B41) = "v",'Data Entry'!$B41,"")</f>
        <v/>
      </c>
      <c r="C41" s="2" t="str">
        <f ca="1">IF(CELL("type",'Data Entry'!$C41)="v",'Data Entry'!$C41,"")</f>
        <v/>
      </c>
      <c r="D41" s="57">
        <f>'BA Form 2 Event Data'!Y44</f>
        <v>0</v>
      </c>
      <c r="E41" s="57">
        <f>'BA Form 2 Event Data'!AX44</f>
        <v>0</v>
      </c>
      <c r="G41" s="57">
        <f>'BA Form 2 Event Data'!Z44</f>
        <v>0</v>
      </c>
      <c r="H41" s="57">
        <f>'BA Form 2 Event Data'!AY44</f>
        <v>0</v>
      </c>
      <c r="J41" s="57">
        <f>'BA Form 2 Event Data'!AA44</f>
        <v>0</v>
      </c>
      <c r="K41" s="57">
        <f>'BA Form 2 Event Data'!AZ44</f>
        <v>0</v>
      </c>
      <c r="M41" s="57">
        <f>'BA Form 2 Event Data'!AB44</f>
        <v>0</v>
      </c>
      <c r="N41" s="57">
        <f>'BA Form 2 Event Data'!BA44</f>
        <v>0</v>
      </c>
      <c r="P41" s="57">
        <f>'BA Form 2 Event Data'!AC44</f>
        <v>0</v>
      </c>
      <c r="Q41" s="57">
        <f>'BA Form 2 Event Data'!BB44</f>
        <v>0</v>
      </c>
      <c r="S41" s="57">
        <f>'BA Form 2 Event Data'!AD44</f>
        <v>0</v>
      </c>
      <c r="T41" s="57">
        <f>'BA Form 2 Event Data'!BC44</f>
        <v>0</v>
      </c>
      <c r="V41" s="57">
        <f ca="1">IF(CELL("type",'Data Entry'!$E41) = "v",((E41+H41+K41+N41-Q41*10*'Data Entry'!$E41+T41)-(D41+G41+J41+M41+S41)),"")</f>
        <v>0</v>
      </c>
    </row>
    <row r="42" spans="1:22" ht="15.75">
      <c r="A42" s="1">
        <v>39</v>
      </c>
      <c r="B42" s="21"/>
      <c r="C42" s="25"/>
      <c r="D42" s="68">
        <f>'BA Form 2 Event Data'!Y45</f>
        <v>0</v>
      </c>
      <c r="E42" s="68">
        <f>'BA Form 2 Event Data'!AX45</f>
        <v>0</v>
      </c>
      <c r="G42" s="68">
        <f>'BA Form 2 Event Data'!Z45</f>
        <v>0</v>
      </c>
      <c r="H42" s="68">
        <f>'BA Form 2 Event Data'!AY45</f>
        <v>0</v>
      </c>
      <c r="J42" s="68">
        <f>'BA Form 2 Event Data'!AA45</f>
        <v>0</v>
      </c>
      <c r="K42" s="68">
        <f>'BA Form 2 Event Data'!AZ45</f>
        <v>0</v>
      </c>
      <c r="M42" s="68">
        <f>'BA Form 2 Event Data'!AB45</f>
        <v>0</v>
      </c>
      <c r="N42" s="68">
        <f>'BA Form 2 Event Data'!BA45</f>
        <v>0</v>
      </c>
      <c r="P42" s="68">
        <f>'BA Form 2 Event Data'!AC45</f>
        <v>0</v>
      </c>
      <c r="Q42" s="68">
        <f>'BA Form 2 Event Data'!BB45</f>
        <v>0</v>
      </c>
      <c r="S42" s="68">
        <f>'BA Form 2 Event Data'!AD45</f>
        <v>0</v>
      </c>
      <c r="T42" s="68">
        <f>'BA Form 2 Event Data'!BC45</f>
        <v>0</v>
      </c>
      <c r="U42" s="45"/>
      <c r="V42" s="68">
        <f ca="1">IF(CELL("type",'Data Entry'!$E42) = "v",((E42+H42+K42+N42-Q42*10*'Data Entry'!$E42+T42)-(D42+G42+J42+M42+S42)),"")</f>
        <v>0</v>
      </c>
    </row>
    <row r="43" spans="1:22" ht="15.75">
      <c r="A43" s="1">
        <v>40</v>
      </c>
      <c r="B43" s="21"/>
      <c r="C43" s="25"/>
      <c r="D43" s="68">
        <f>'BA Form 2 Event Data'!Y46</f>
        <v>0</v>
      </c>
      <c r="E43" s="68">
        <f>'BA Form 2 Event Data'!AX46</f>
        <v>0</v>
      </c>
      <c r="G43" s="68">
        <f>'BA Form 2 Event Data'!Z46</f>
        <v>0</v>
      </c>
      <c r="H43" s="68">
        <f>'BA Form 2 Event Data'!AY46</f>
        <v>0</v>
      </c>
      <c r="J43" s="68">
        <f>'BA Form 2 Event Data'!AA46</f>
        <v>0</v>
      </c>
      <c r="K43" s="68">
        <f>'BA Form 2 Event Data'!AZ46</f>
        <v>0</v>
      </c>
      <c r="M43" s="68">
        <f>'BA Form 2 Event Data'!AB46</f>
        <v>0</v>
      </c>
      <c r="N43" s="68">
        <f>'BA Form 2 Event Data'!BA46</f>
        <v>0</v>
      </c>
      <c r="P43" s="68">
        <f>'BA Form 2 Event Data'!AC46</f>
        <v>0</v>
      </c>
      <c r="Q43" s="68">
        <f>'BA Form 2 Event Data'!BB46</f>
        <v>0</v>
      </c>
      <c r="S43" s="68">
        <f>'BA Form 2 Event Data'!AD46</f>
        <v>0</v>
      </c>
      <c r="T43" s="68">
        <f>'BA Form 2 Event Data'!BC46</f>
        <v>0</v>
      </c>
      <c r="U43" s="45"/>
      <c r="V43" s="68">
        <f ca="1">IF(CELL("type",'Data Entry'!$E43) = "v",((E43+H43+K43+N43-Q43*10*'Data Entry'!$E43+T43)-(D43+G43+J43+M43+S43)),"")</f>
        <v>0</v>
      </c>
    </row>
    <row r="44" spans="1:22" ht="15.75">
      <c r="A44" s="1">
        <v>41</v>
      </c>
      <c r="B44" s="23" t="str">
        <f ca="1">IF(CELL("type",'Data Entry'!$B36) = "v",'Data Entry'!$B36,"")</f>
        <v/>
      </c>
      <c r="C44" s="2" t="str">
        <f ca="1">IF(CELL("type",'Data Entry'!$C36)="v",'Data Entry'!$C36,"")</f>
        <v/>
      </c>
      <c r="D44" s="57">
        <f>'BA Form 2 Event Data'!Y47</f>
        <v>0</v>
      </c>
      <c r="E44" s="57">
        <f>'BA Form 2 Event Data'!AX47</f>
        <v>0</v>
      </c>
      <c r="G44" s="57">
        <f>'BA Form 2 Event Data'!Z47</f>
        <v>0</v>
      </c>
      <c r="H44" s="57">
        <f>'BA Form 2 Event Data'!AY47</f>
        <v>0</v>
      </c>
      <c r="J44" s="57">
        <f>'BA Form 2 Event Data'!AA47</f>
        <v>0</v>
      </c>
      <c r="K44" s="57">
        <f>'BA Form 2 Event Data'!AZ47</f>
        <v>0</v>
      </c>
      <c r="M44" s="57">
        <f>'BA Form 2 Event Data'!AB47</f>
        <v>0</v>
      </c>
      <c r="N44" s="57">
        <f>'BA Form 2 Event Data'!BA47</f>
        <v>0</v>
      </c>
      <c r="P44" s="57">
        <f>'BA Form 2 Event Data'!AC47</f>
        <v>0</v>
      </c>
      <c r="Q44" s="57">
        <f>'BA Form 2 Event Data'!BB47</f>
        <v>0</v>
      </c>
      <c r="S44" s="57">
        <f>'BA Form 2 Event Data'!AD47</f>
        <v>0</v>
      </c>
      <c r="T44" s="57">
        <f>'BA Form 2 Event Data'!BC47</f>
        <v>0</v>
      </c>
      <c r="U44" s="45"/>
      <c r="V44" s="57">
        <f ca="1">IF(CELL("type",'Data Entry'!$E44) = "v",((E44+H44+K44+N44-Q44*10*'Data Entry'!$E44+T44)-(D44+G44+J44+M44+S44)),"")</f>
        <v>0</v>
      </c>
    </row>
    <row r="45" spans="1:22" ht="15.75">
      <c r="A45" s="1">
        <v>42</v>
      </c>
      <c r="B45" s="23" t="str">
        <f ca="1">IF(CELL("type",'Data Entry'!$B37) = "v",'Data Entry'!$B37,"")</f>
        <v/>
      </c>
      <c r="C45" s="2" t="str">
        <f ca="1">IF(CELL("type",'Data Entry'!$C37)="v",'Data Entry'!$C37,"")</f>
        <v/>
      </c>
      <c r="D45" s="57">
        <f>'BA Form 2 Event Data'!Y48</f>
        <v>0</v>
      </c>
      <c r="E45" s="57">
        <f>'BA Form 2 Event Data'!AX48</f>
        <v>0</v>
      </c>
      <c r="G45" s="57">
        <f>'BA Form 2 Event Data'!Z48</f>
        <v>0</v>
      </c>
      <c r="H45" s="57">
        <f>'BA Form 2 Event Data'!AY48</f>
        <v>0</v>
      </c>
      <c r="J45" s="57">
        <f>'BA Form 2 Event Data'!AA48</f>
        <v>0</v>
      </c>
      <c r="K45" s="57">
        <f>'BA Form 2 Event Data'!AZ48</f>
        <v>0</v>
      </c>
      <c r="M45" s="57">
        <f>'BA Form 2 Event Data'!AB48</f>
        <v>0</v>
      </c>
      <c r="N45" s="57">
        <f>'BA Form 2 Event Data'!BA48</f>
        <v>0</v>
      </c>
      <c r="P45" s="57">
        <f>'BA Form 2 Event Data'!AC48</f>
        <v>0</v>
      </c>
      <c r="Q45" s="57">
        <f>'BA Form 2 Event Data'!BB48</f>
        <v>0</v>
      </c>
      <c r="S45" s="57">
        <f>'BA Form 2 Event Data'!AD48</f>
        <v>0</v>
      </c>
      <c r="T45" s="57">
        <f>'BA Form 2 Event Data'!BC48</f>
        <v>0</v>
      </c>
      <c r="U45" s="45"/>
      <c r="V45" s="57">
        <f ca="1">IF(CELL("type",'Data Entry'!$E45) = "v",((E45+H45+K45+N45-Q45*10*'Data Entry'!$E45+T45)-(D45+G45+J45+M45+S45)),"")</f>
        <v>0</v>
      </c>
    </row>
    <row r="46" spans="1:22" ht="90" customHeight="1">
      <c r="B46" s="200" t="s">
        <v>187</v>
      </c>
      <c r="C46" s="200"/>
      <c r="D46" s="199" t="s">
        <v>66</v>
      </c>
      <c r="E46" s="199"/>
      <c r="F46" s="56"/>
      <c r="G46" s="199" t="s">
        <v>73</v>
      </c>
      <c r="H46" s="199"/>
      <c r="I46" s="56"/>
      <c r="J46" s="199" t="s">
        <v>67</v>
      </c>
      <c r="K46" s="199"/>
      <c r="L46" s="56"/>
      <c r="M46" s="199" t="s">
        <v>68</v>
      </c>
      <c r="N46" s="199"/>
      <c r="O46" s="56"/>
      <c r="P46" s="112" t="s">
        <v>185</v>
      </c>
      <c r="Q46" s="113"/>
      <c r="R46" s="56"/>
      <c r="S46" s="199" t="s">
        <v>186</v>
      </c>
      <c r="T46" s="199"/>
    </row>
    <row r="47" spans="1:22" ht="18">
      <c r="B47" s="69" t="s">
        <v>71</v>
      </c>
    </row>
    <row r="48" spans="1:22" ht="82.5" customHeight="1">
      <c r="B48" s="72" t="s">
        <v>109</v>
      </c>
      <c r="C48" s="198" t="s">
        <v>188</v>
      </c>
      <c r="D48" s="198"/>
      <c r="E48" s="198"/>
      <c r="F48" s="198"/>
      <c r="G48" s="198"/>
      <c r="H48" s="198"/>
      <c r="I48" s="198"/>
      <c r="J48" s="198"/>
      <c r="K48" s="198"/>
      <c r="L48" s="198"/>
      <c r="M48" s="198"/>
      <c r="N48" s="198"/>
      <c r="O48" s="198"/>
      <c r="P48" s="198"/>
      <c r="Q48" s="198"/>
      <c r="R48" s="198"/>
      <c r="S48" s="198"/>
      <c r="T48" s="198"/>
    </row>
    <row r="49" spans="2:20">
      <c r="B49" s="72" t="s">
        <v>110</v>
      </c>
      <c r="C49" s="195" t="s">
        <v>114</v>
      </c>
      <c r="D49" s="195"/>
      <c r="E49" s="195"/>
      <c r="F49" s="195"/>
      <c r="G49" s="195"/>
      <c r="H49" s="195"/>
      <c r="I49" s="195"/>
      <c r="J49" s="195"/>
      <c r="K49" s="195"/>
      <c r="L49" s="195"/>
      <c r="M49" s="195"/>
      <c r="N49" s="195"/>
      <c r="O49" s="195"/>
      <c r="P49" s="195"/>
      <c r="Q49" s="195"/>
      <c r="R49" s="195"/>
      <c r="S49" s="195"/>
      <c r="T49" s="195"/>
    </row>
    <row r="50" spans="2:20">
      <c r="B50" s="72" t="s">
        <v>111</v>
      </c>
      <c r="C50" s="195" t="s">
        <v>112</v>
      </c>
      <c r="D50" s="195"/>
      <c r="E50" s="195"/>
      <c r="F50" s="195"/>
      <c r="G50" s="195"/>
      <c r="H50" s="195"/>
      <c r="I50" s="195"/>
      <c r="J50" s="195"/>
      <c r="K50" s="195"/>
      <c r="L50" s="195"/>
      <c r="M50" s="195"/>
      <c r="N50" s="195"/>
      <c r="O50" s="195"/>
      <c r="P50" s="195"/>
      <c r="Q50" s="195"/>
      <c r="R50" s="195"/>
      <c r="S50" s="195"/>
      <c r="T50" s="195"/>
    </row>
    <row r="51" spans="2:20">
      <c r="B51" s="72" t="s">
        <v>113</v>
      </c>
      <c r="C51" s="195" t="s">
        <v>117</v>
      </c>
      <c r="D51" s="195"/>
      <c r="E51" s="195"/>
      <c r="F51" s="195"/>
      <c r="G51" s="195"/>
      <c r="H51" s="195"/>
      <c r="I51" s="195"/>
      <c r="J51" s="195"/>
      <c r="K51" s="195"/>
      <c r="L51" s="195"/>
      <c r="M51" s="195"/>
      <c r="N51" s="195"/>
      <c r="O51" s="195"/>
      <c r="P51" s="195"/>
      <c r="Q51" s="195"/>
      <c r="R51" s="195"/>
      <c r="S51" s="195"/>
      <c r="T51" s="195"/>
    </row>
    <row r="52" spans="2:20">
      <c r="B52" s="72" t="s">
        <v>115</v>
      </c>
      <c r="C52" s="195" t="s">
        <v>116</v>
      </c>
      <c r="D52" s="195"/>
      <c r="E52" s="195"/>
      <c r="F52" s="195"/>
      <c r="G52" s="195"/>
      <c r="H52" s="195"/>
      <c r="I52" s="195"/>
      <c r="J52" s="195"/>
      <c r="K52" s="195"/>
      <c r="L52" s="195"/>
      <c r="M52" s="195"/>
      <c r="N52" s="195"/>
      <c r="O52" s="195"/>
      <c r="P52" s="195"/>
      <c r="Q52" s="195"/>
      <c r="R52" s="195"/>
      <c r="S52" s="195"/>
      <c r="T52" s="195"/>
    </row>
    <row r="53" spans="2:20">
      <c r="B53" s="72" t="s">
        <v>118</v>
      </c>
      <c r="C53" s="195" t="s">
        <v>183</v>
      </c>
      <c r="D53" s="195"/>
      <c r="E53" s="195"/>
      <c r="F53" s="195"/>
      <c r="G53" s="195"/>
      <c r="H53" s="195"/>
      <c r="I53" s="195"/>
      <c r="J53" s="195"/>
      <c r="K53" s="195"/>
      <c r="L53" s="195"/>
      <c r="M53" s="195"/>
      <c r="N53" s="195"/>
      <c r="O53" s="195"/>
      <c r="P53" s="195"/>
      <c r="Q53" s="195"/>
      <c r="R53" s="195"/>
      <c r="S53" s="195"/>
      <c r="T53" s="195"/>
    </row>
    <row r="54" spans="2:20">
      <c r="B54" s="72" t="s">
        <v>119</v>
      </c>
      <c r="C54" s="195" t="s">
        <v>184</v>
      </c>
      <c r="D54" s="195"/>
      <c r="E54" s="195"/>
      <c r="F54" s="195"/>
      <c r="G54" s="195"/>
      <c r="H54" s="195"/>
      <c r="I54" s="195"/>
      <c r="J54" s="195"/>
      <c r="K54" s="195"/>
      <c r="L54" s="195"/>
      <c r="M54" s="195"/>
      <c r="N54" s="195"/>
      <c r="O54" s="195"/>
      <c r="P54" s="195"/>
      <c r="Q54" s="195"/>
      <c r="R54" s="195"/>
      <c r="S54" s="195"/>
      <c r="T54" s="195"/>
    </row>
    <row r="55" spans="2:20">
      <c r="B55" s="72"/>
      <c r="C55" s="195"/>
      <c r="D55" s="195"/>
      <c r="E55" s="195"/>
      <c r="F55" s="195"/>
      <c r="G55" s="195"/>
      <c r="H55" s="195"/>
      <c r="I55" s="195"/>
      <c r="J55" s="195"/>
      <c r="K55" s="195"/>
      <c r="L55" s="195"/>
      <c r="M55" s="195"/>
      <c r="N55" s="195"/>
      <c r="O55" s="195"/>
      <c r="P55" s="195"/>
      <c r="Q55" s="195"/>
      <c r="R55" s="195"/>
      <c r="S55" s="195"/>
      <c r="T55" s="195"/>
    </row>
    <row r="56" spans="2:20">
      <c r="B56" s="72"/>
      <c r="C56" s="195"/>
      <c r="D56" s="195"/>
      <c r="E56" s="195"/>
      <c r="F56" s="195"/>
      <c r="G56" s="195"/>
      <c r="H56" s="195"/>
      <c r="I56" s="195"/>
      <c r="J56" s="195"/>
      <c r="K56" s="195"/>
      <c r="L56" s="195"/>
      <c r="M56" s="195"/>
      <c r="N56" s="195"/>
      <c r="O56" s="195"/>
      <c r="P56" s="195"/>
      <c r="Q56" s="195"/>
      <c r="R56" s="195"/>
      <c r="S56" s="195"/>
      <c r="T56" s="195"/>
    </row>
    <row r="57" spans="2:20">
      <c r="B57" s="72"/>
      <c r="C57" s="195"/>
      <c r="D57" s="195"/>
      <c r="E57" s="195"/>
      <c r="F57" s="195"/>
      <c r="G57" s="195"/>
      <c r="H57" s="195"/>
      <c r="I57" s="195"/>
      <c r="J57" s="195"/>
      <c r="K57" s="195"/>
      <c r="L57" s="195"/>
      <c r="M57" s="195"/>
      <c r="N57" s="195"/>
      <c r="O57" s="195"/>
      <c r="P57" s="195"/>
      <c r="Q57" s="195"/>
      <c r="R57" s="195"/>
      <c r="S57" s="195"/>
      <c r="T57" s="195"/>
    </row>
    <row r="58" spans="2:20">
      <c r="B58" s="72"/>
      <c r="C58" s="195"/>
      <c r="D58" s="195"/>
      <c r="E58" s="195"/>
      <c r="F58" s="195"/>
      <c r="G58" s="195"/>
      <c r="H58" s="195"/>
      <c r="I58" s="195"/>
      <c r="J58" s="195"/>
      <c r="K58" s="195"/>
      <c r="L58" s="195"/>
      <c r="M58" s="195"/>
      <c r="N58" s="195"/>
      <c r="O58" s="195"/>
      <c r="P58" s="195"/>
      <c r="Q58" s="195"/>
      <c r="R58" s="195"/>
      <c r="S58" s="195"/>
      <c r="T58" s="195"/>
    </row>
    <row r="59" spans="2:20">
      <c r="B59" s="72"/>
      <c r="C59" s="195"/>
      <c r="D59" s="195"/>
      <c r="E59" s="195"/>
      <c r="F59" s="195"/>
      <c r="G59" s="195"/>
      <c r="H59" s="195"/>
      <c r="I59" s="195"/>
      <c r="J59" s="195"/>
      <c r="K59" s="195"/>
      <c r="L59" s="195"/>
      <c r="M59" s="195"/>
      <c r="N59" s="195"/>
      <c r="O59" s="195"/>
      <c r="P59" s="195"/>
      <c r="Q59" s="195"/>
      <c r="R59" s="195"/>
      <c r="S59" s="195"/>
      <c r="T59" s="195"/>
    </row>
    <row r="60" spans="2:20">
      <c r="B60" s="72"/>
      <c r="C60" s="195"/>
      <c r="D60" s="195"/>
      <c r="E60" s="195"/>
      <c r="F60" s="195"/>
      <c r="G60" s="195"/>
      <c r="H60" s="195"/>
      <c r="I60" s="195"/>
      <c r="J60" s="195"/>
      <c r="K60" s="195"/>
      <c r="L60" s="195"/>
      <c r="M60" s="195"/>
      <c r="N60" s="195"/>
      <c r="O60" s="195"/>
      <c r="P60" s="195"/>
      <c r="Q60" s="195"/>
      <c r="R60" s="195"/>
      <c r="S60" s="195"/>
      <c r="T60" s="195"/>
    </row>
    <row r="61" spans="2:20">
      <c r="B61" s="72"/>
      <c r="C61" s="195"/>
      <c r="D61" s="195"/>
      <c r="E61" s="195"/>
      <c r="F61" s="195"/>
      <c r="G61" s="195"/>
      <c r="H61" s="195"/>
      <c r="I61" s="195"/>
      <c r="J61" s="195"/>
      <c r="K61" s="195"/>
      <c r="L61" s="195"/>
      <c r="M61" s="195"/>
      <c r="N61" s="195"/>
      <c r="O61" s="195"/>
      <c r="P61" s="195"/>
      <c r="Q61" s="195"/>
      <c r="R61" s="195"/>
      <c r="S61" s="195"/>
      <c r="T61" s="195"/>
    </row>
  </sheetData>
  <mergeCells count="32">
    <mergeCell ref="C48:T48"/>
    <mergeCell ref="C49:T49"/>
    <mergeCell ref="D1:E1"/>
    <mergeCell ref="G1:H1"/>
    <mergeCell ref="J1:K1"/>
    <mergeCell ref="M1:N1"/>
    <mergeCell ref="S1:T1"/>
    <mergeCell ref="U2:U3"/>
    <mergeCell ref="V2:V3"/>
    <mergeCell ref="B46:C46"/>
    <mergeCell ref="D46:E46"/>
    <mergeCell ref="G46:H46"/>
    <mergeCell ref="J46:K46"/>
    <mergeCell ref="M46:N46"/>
    <mergeCell ref="S46:T46"/>
    <mergeCell ref="F2:F3"/>
    <mergeCell ref="I2:I3"/>
    <mergeCell ref="L2:L3"/>
    <mergeCell ref="O2:O3"/>
    <mergeCell ref="R2:R3"/>
    <mergeCell ref="C50:T50"/>
    <mergeCell ref="C51:T51"/>
    <mergeCell ref="C52:T52"/>
    <mergeCell ref="C60:T60"/>
    <mergeCell ref="C61:T61"/>
    <mergeCell ref="C54:T54"/>
    <mergeCell ref="C55:T55"/>
    <mergeCell ref="C56:T56"/>
    <mergeCell ref="C57:T57"/>
    <mergeCell ref="C58:T58"/>
    <mergeCell ref="C59:T59"/>
    <mergeCell ref="C53:T53"/>
  </mergeCells>
  <dataValidations count="5">
    <dataValidation type="whole" allowBlank="1" showInputMessage="1" showErrorMessage="1" sqref="D4:E45">
      <formula1>-8000</formula1>
      <formula2>8000</formula2>
    </dataValidation>
    <dataValidation type="whole" allowBlank="1" showInputMessage="1" showErrorMessage="1" sqref="Q5:Q45">
      <formula1>-500</formula1>
      <formula2>500</formula2>
    </dataValidation>
    <dataValidation type="whole" allowBlank="1" showInputMessage="1" showErrorMessage="1" sqref="S4:S45">
      <formula1>0</formula1>
      <formula2>8000</formula2>
    </dataValidation>
    <dataValidation type="whole" allowBlank="1" showInputMessage="1" showErrorMessage="1" sqref="T4:T45">
      <formula1>-500</formula1>
      <formula2>1000</formula2>
    </dataValidation>
    <dataValidation type="whole" allowBlank="1" showInputMessage="1" showErrorMessage="1" sqref="J4:J45">
      <formula1>-5000</formula1>
      <formula2>5000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W227"/>
  <sheetViews>
    <sheetView zoomScale="69" zoomScaleNormal="69" workbookViewId="0">
      <selection activeCell="Q4" sqref="Q4"/>
    </sheetView>
  </sheetViews>
  <sheetFormatPr defaultRowHeight="12.75"/>
  <cols>
    <col min="2" max="2" width="22.5703125" style="16" customWidth="1"/>
    <col min="3" max="3" width="9.710937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30" t="str">
        <f>'Data Entry'!C1</f>
        <v>MyBA</v>
      </c>
      <c r="D1" s="30"/>
      <c r="E1" s="193" t="s">
        <v>193</v>
      </c>
      <c r="F1" s="194"/>
      <c r="G1" s="194"/>
      <c r="H1" s="194"/>
      <c r="I1" s="194"/>
      <c r="J1" s="194"/>
      <c r="K1" s="194"/>
      <c r="M1" s="59"/>
      <c r="P1" s="191" t="s">
        <v>41</v>
      </c>
      <c r="Q1" s="192"/>
      <c r="R1" s="65"/>
    </row>
    <row r="2" spans="1:49">
      <c r="A2" s="1" t="s">
        <v>180</v>
      </c>
      <c r="B2" s="15" t="s">
        <v>18</v>
      </c>
      <c r="C2" s="17"/>
      <c r="D2" s="6" t="s">
        <v>43</v>
      </c>
      <c r="E2" s="8" t="s">
        <v>45</v>
      </c>
      <c r="F2" s="4" t="s">
        <v>175</v>
      </c>
      <c r="G2" s="8"/>
      <c r="H2" s="4" t="s">
        <v>176</v>
      </c>
      <c r="I2" s="8"/>
      <c r="J2" s="6" t="s">
        <v>36</v>
      </c>
      <c r="K2" s="9" t="s">
        <v>46</v>
      </c>
      <c r="L2" s="10"/>
      <c r="O2" s="10"/>
      <c r="P2" s="4" t="s">
        <v>177</v>
      </c>
      <c r="Q2" s="38" t="s">
        <v>178</v>
      </c>
      <c r="R2" s="41"/>
      <c r="S2" s="10"/>
      <c r="T2" s="10"/>
      <c r="U2" s="10"/>
      <c r="V2" s="10"/>
      <c r="W2" s="10"/>
      <c r="X2" s="10"/>
      <c r="Y2" s="10"/>
      <c r="Z2" s="10"/>
      <c r="AA2" s="10"/>
      <c r="AB2" s="10"/>
      <c r="AC2" s="10"/>
      <c r="AD2" s="10"/>
      <c r="AE2" s="10"/>
      <c r="AF2" s="10"/>
      <c r="AG2" s="10"/>
      <c r="AH2" s="10"/>
    </row>
    <row r="3" spans="1:49" ht="13.5" thickBot="1">
      <c r="A3" s="1" t="s">
        <v>181</v>
      </c>
      <c r="B3" s="52" t="s">
        <v>19</v>
      </c>
      <c r="C3" s="53" t="s">
        <v>9</v>
      </c>
      <c r="D3" s="39" t="s">
        <v>44</v>
      </c>
      <c r="E3" s="9" t="s">
        <v>9</v>
      </c>
      <c r="F3" s="7" t="s">
        <v>12</v>
      </c>
      <c r="G3" s="9" t="s">
        <v>42</v>
      </c>
      <c r="H3" s="39" t="s">
        <v>12</v>
      </c>
      <c r="I3" s="42" t="s">
        <v>42</v>
      </c>
      <c r="J3" s="7" t="s">
        <v>21</v>
      </c>
      <c r="K3" s="9" t="s">
        <v>47</v>
      </c>
      <c r="L3" s="37">
        <v>0.8</v>
      </c>
      <c r="O3" s="10"/>
      <c r="P3" s="39" t="s">
        <v>5</v>
      </c>
      <c r="Q3" s="40" t="s">
        <v>5</v>
      </c>
      <c r="R3" s="40"/>
      <c r="S3" s="10"/>
      <c r="T3" s="10"/>
      <c r="U3" s="10"/>
      <c r="V3" s="10"/>
      <c r="W3" s="10"/>
      <c r="X3" s="10"/>
      <c r="Y3" s="10"/>
      <c r="Z3" s="10"/>
      <c r="AA3" s="10"/>
      <c r="AB3" s="10"/>
      <c r="AC3" s="10"/>
      <c r="AD3" s="10"/>
      <c r="AE3" s="10"/>
      <c r="AF3" s="10"/>
      <c r="AG3" s="10"/>
      <c r="AH3" s="10"/>
    </row>
    <row r="4" spans="1:49" ht="15.75" customHeight="1">
      <c r="A4" s="1">
        <v>1</v>
      </c>
      <c r="B4" s="51">
        <f>'Data Entry'!B4</f>
        <v>40515.727777777778</v>
      </c>
      <c r="C4" s="2">
        <f>'Data Entry'!C4</f>
        <v>-4.3999999999999997E-2</v>
      </c>
      <c r="D4" s="126">
        <f>'BA Form 2 Event Data'!E7</f>
        <v>0</v>
      </c>
      <c r="E4" s="127">
        <f>'BA Form 2 Event Data'!BJ7-'BA Form 2 Event Data'!W7</f>
        <v>0</v>
      </c>
      <c r="F4" s="128">
        <f>'BA Form 2 Event Data'!X7</f>
        <v>0</v>
      </c>
      <c r="G4" s="58">
        <f ca="1">IF(CELL("type",Adjustments!$V4) = "v",(Adjustments!$D4+Adjustments!$G4+Adjustments!$J4+Adjustments!$M4+Adjustments!$S4),0)</f>
        <v>0</v>
      </c>
      <c r="H4" s="57">
        <f>'BA Form 2 Event Data'!BK7</f>
        <v>0</v>
      </c>
      <c r="I4" s="57">
        <f ca="1">IF(CELL("type",Adjustments2040!$V4) = "v",(Adjustments2040!$E4+Adjustments2040!$H4+Adjustments2040!$K4+Adjustments2040!$N4+Adjustments2040!$Q4+Adjustments2040!$T4),0)</f>
        <v>0</v>
      </c>
      <c r="J4" s="43" t="e">
        <f t="shared" ref="J4:J45" ca="1" si="0">IF($K4="y", "",IF(CELL("type",$E4) = "v",(($H4-$I4)-($F4-$G4))/(10*$E4),""))</f>
        <v>#DIV/0!</v>
      </c>
      <c r="K4" s="1" t="str">
        <f>'Data Entry'!K4</f>
        <v>N</v>
      </c>
      <c r="L4" s="32">
        <f t="shared" ref="L4:L45" ca="1" si="1">IF($K4="y", "",IF(CELL("type",$E4) = "v",(($H4-$I4)-($F4-$G4)),""))</f>
        <v>0</v>
      </c>
      <c r="P4" s="131">
        <f>'BA Form 2 Event Data'!AF7</f>
        <v>0</v>
      </c>
      <c r="Q4" s="131">
        <f>'BA Form 2 Event Data'!BV7</f>
        <v>0</v>
      </c>
      <c r="R4" s="150"/>
      <c r="AI4" s="44">
        <v>-5.7760692778103362E-2</v>
      </c>
      <c r="AJ4" s="29">
        <v>23.246720631917327</v>
      </c>
      <c r="AM4" s="190" t="s">
        <v>77</v>
      </c>
      <c r="AN4" s="190"/>
      <c r="AO4" s="190"/>
      <c r="AP4" s="190"/>
      <c r="AQ4" s="190"/>
      <c r="AR4" s="64"/>
      <c r="AS4" s="64"/>
      <c r="AT4" s="64"/>
      <c r="AU4" s="64"/>
      <c r="AV4" s="64"/>
      <c r="AW4" s="64"/>
    </row>
    <row r="5" spans="1:49" ht="15.75" customHeight="1">
      <c r="A5" s="1">
        <v>2</v>
      </c>
      <c r="B5" s="19">
        <f>'Data Entry'!B5</f>
        <v>40531.993055555555</v>
      </c>
      <c r="C5" s="2">
        <f>'Data Entry'!C5</f>
        <v>-3.6999999999999998E-2</v>
      </c>
      <c r="D5" s="129">
        <f>'BA Form 2 Event Data'!E8</f>
        <v>0</v>
      </c>
      <c r="E5" s="130">
        <f>'BA Form 2 Event Data'!BJ8-'BA Form 2 Event Data'!W8</f>
        <v>0</v>
      </c>
      <c r="F5" s="131">
        <f>'BA Form 2 Event Data'!X8</f>
        <v>0</v>
      </c>
      <c r="G5" s="43">
        <f ca="1">IF(CELL("type",Adjustments!$V5) = "v",(Adjustments!$D5+Adjustments!$G5+Adjustments!$J5+Adjustments!$M5+Adjustments!$S5),0)</f>
        <v>0</v>
      </c>
      <c r="H5" s="57">
        <f>'BA Form 2 Event Data'!BK8</f>
        <v>0</v>
      </c>
      <c r="I5" s="43">
        <f ca="1">IF(CELL("type",Adjustments2040!$V5) = "v",(Adjustments2040!$E5+Adjustments2040!$H5+Adjustments2040!$K5+Adjustments2040!$N5+Adjustments2040!$Q5+Adjustments2040!$T5),0)</f>
        <v>0</v>
      </c>
      <c r="J5" s="43" t="e">
        <f t="shared" ca="1" si="0"/>
        <v>#DIV/0!</v>
      </c>
      <c r="K5" s="1" t="str">
        <f>'Data Entry'!K5</f>
        <v>N</v>
      </c>
      <c r="L5" s="32">
        <f t="shared" ca="1" si="1"/>
        <v>0</v>
      </c>
      <c r="P5" s="131">
        <f>'BA Form 2 Event Data'!AF8</f>
        <v>0</v>
      </c>
      <c r="Q5" s="131">
        <f>'BA Form 2 Event Data'!BV8</f>
        <v>0</v>
      </c>
      <c r="R5" s="151"/>
      <c r="AI5" s="44">
        <v>-6.609326317200015E-2</v>
      </c>
      <c r="AJ5" s="29">
        <v>27.701624461582725</v>
      </c>
      <c r="AM5" s="190" t="s">
        <v>78</v>
      </c>
      <c r="AN5" s="190"/>
      <c r="AO5" s="190"/>
      <c r="AP5" s="190"/>
      <c r="AQ5" s="190"/>
      <c r="AR5" s="64"/>
      <c r="AS5" s="64"/>
      <c r="AT5" s="64"/>
      <c r="AU5" s="64"/>
      <c r="AV5" s="64"/>
      <c r="AW5" s="64"/>
    </row>
    <row r="6" spans="1:49" ht="15.75" customHeight="1">
      <c r="A6" s="1">
        <v>3</v>
      </c>
      <c r="B6" s="20">
        <f>'Data Entry'!B6</f>
        <v>40564.316666666666</v>
      </c>
      <c r="C6" s="25">
        <f>'Data Entry'!C6</f>
        <v>-4.2999999999999997E-2</v>
      </c>
      <c r="D6" s="129">
        <f>'BA Form 2 Event Data'!E9</f>
        <v>0</v>
      </c>
      <c r="E6" s="130">
        <f>'BA Form 2 Event Data'!BJ9-'BA Form 2 Event Data'!W9</f>
        <v>0</v>
      </c>
      <c r="F6" s="131">
        <f>'BA Form 2 Event Data'!X9</f>
        <v>0</v>
      </c>
      <c r="G6" s="43">
        <f ca="1">IF(CELL("type",Adjustments!$V6) = "v",(Adjustments!$D6+Adjustments!$G6+Adjustments!$J6+Adjustments!$M6+Adjustments!$S6),0)</f>
        <v>0</v>
      </c>
      <c r="H6" s="57">
        <f>'BA Form 2 Event Data'!BK9</f>
        <v>0</v>
      </c>
      <c r="I6" s="43">
        <f ca="1">IF(CELL("type",Adjustments2040!$V6) = "v",(Adjustments2040!$E6+Adjustments2040!$H6+Adjustments2040!$K6+Adjustments2040!$N6+Adjustments2040!$Q6+Adjustments2040!$T6),0)</f>
        <v>0</v>
      </c>
      <c r="J6" s="43" t="e">
        <f t="shared" ca="1" si="0"/>
        <v>#DIV/0!</v>
      </c>
      <c r="K6" s="1" t="str">
        <f>'Data Entry'!K6</f>
        <v>N</v>
      </c>
      <c r="L6" s="32">
        <f t="shared" ca="1" si="1"/>
        <v>0</v>
      </c>
      <c r="P6" s="131">
        <f>'BA Form 2 Event Data'!AF9</f>
        <v>0</v>
      </c>
      <c r="Q6" s="131">
        <f>'BA Form 2 Event Data'!BV9</f>
        <v>0</v>
      </c>
      <c r="R6" s="151"/>
      <c r="AI6" s="44">
        <v>-4.0239788237002472E-2</v>
      </c>
      <c r="AJ6" s="29">
        <v>10.663229942321777</v>
      </c>
      <c r="AM6" s="190" t="s">
        <v>79</v>
      </c>
      <c r="AN6" s="190"/>
      <c r="AO6" s="190"/>
      <c r="AP6" s="190"/>
      <c r="AQ6" s="190"/>
      <c r="AR6" s="64"/>
      <c r="AS6" s="64"/>
      <c r="AT6" s="64"/>
      <c r="AU6" s="64"/>
      <c r="AV6" s="64"/>
      <c r="AW6" s="64"/>
    </row>
    <row r="7" spans="1:49" ht="15.75" customHeight="1">
      <c r="A7" s="1">
        <v>4</v>
      </c>
      <c r="B7" s="20">
        <f>'Data Entry'!B7</f>
        <v>40590.45416666667</v>
      </c>
      <c r="C7" s="25">
        <f>'Data Entry'!C7</f>
        <v>-4.2000000000000003E-2</v>
      </c>
      <c r="D7" s="129">
        <f>'BA Form 2 Event Data'!E10</f>
        <v>0</v>
      </c>
      <c r="E7" s="130">
        <f>'BA Form 2 Event Data'!BJ10-'BA Form 2 Event Data'!W10</f>
        <v>0</v>
      </c>
      <c r="F7" s="131">
        <f>'BA Form 2 Event Data'!X10</f>
        <v>0</v>
      </c>
      <c r="G7" s="43">
        <f ca="1">IF(CELL("type",Adjustments!$V7) = "v",(Adjustments!$D7+Adjustments!$G7+Adjustments!$J7+Adjustments!$M7+Adjustments!$S7),0)</f>
        <v>0</v>
      </c>
      <c r="H7" s="57">
        <f>'BA Form 2 Event Data'!BK10</f>
        <v>0</v>
      </c>
      <c r="I7" s="43">
        <f ca="1">IF(CELL("type",Adjustments2040!$V7) = "v",(Adjustments2040!$E7+Adjustments2040!$H7+Adjustments2040!$K7+Adjustments2040!$N7+Adjustments2040!$Q7+Adjustments2040!$T7),0)</f>
        <v>0</v>
      </c>
      <c r="J7" s="43" t="e">
        <f t="shared" ca="1" si="0"/>
        <v>#DIV/0!</v>
      </c>
      <c r="K7" s="1" t="str">
        <f>'Data Entry'!K7</f>
        <v>N</v>
      </c>
      <c r="L7" s="32">
        <f t="shared" ca="1" si="1"/>
        <v>0</v>
      </c>
      <c r="M7" s="1">
        <f>M18+1</f>
        <v>1901</v>
      </c>
      <c r="N7" t="str">
        <f>'Data Entry'!N7</f>
        <v>Bias Calculation Form Year</v>
      </c>
      <c r="P7" s="131">
        <f>'BA Form 2 Event Data'!AF10</f>
        <v>0</v>
      </c>
      <c r="Q7" s="131">
        <f>'BA Form 2 Event Data'!BV10</f>
        <v>0</v>
      </c>
      <c r="R7" s="151"/>
      <c r="AI7">
        <v>-5.252492995489888E-2</v>
      </c>
      <c r="AJ7">
        <v>80.660890551975797</v>
      </c>
      <c r="AM7" s="190" t="s">
        <v>80</v>
      </c>
      <c r="AN7" s="190"/>
      <c r="AO7" s="190"/>
      <c r="AP7" s="190"/>
      <c r="AQ7" s="190"/>
      <c r="AR7" s="64"/>
      <c r="AS7" s="64"/>
      <c r="AT7" s="64"/>
      <c r="AU7" s="64"/>
      <c r="AV7" s="64"/>
      <c r="AW7" s="64"/>
    </row>
    <row r="8" spans="1:49" ht="15.75" customHeight="1">
      <c r="A8" s="1">
        <v>5</v>
      </c>
      <c r="B8" s="19">
        <f>'Data Entry'!B8</f>
        <v>40653.268750000003</v>
      </c>
      <c r="C8" s="2">
        <f>'Data Entry'!C8</f>
        <v>-6.5000000000000002E-2</v>
      </c>
      <c r="D8" s="129">
        <f>'BA Form 2 Event Data'!E11</f>
        <v>0</v>
      </c>
      <c r="E8" s="130">
        <f>'BA Form 2 Event Data'!BJ11-'BA Form 2 Event Data'!W11</f>
        <v>0</v>
      </c>
      <c r="F8" s="131">
        <f>'BA Form 2 Event Data'!X11</f>
        <v>0</v>
      </c>
      <c r="G8" s="43">
        <f ca="1">IF(CELL("type",Adjustments!$V8) = "v",(Adjustments!$D8+Adjustments!$G8+Adjustments!$J8+Adjustments!$M8+Adjustments!$S8),0)</f>
        <v>0</v>
      </c>
      <c r="H8" s="57">
        <f>'BA Form 2 Event Data'!BK11</f>
        <v>0</v>
      </c>
      <c r="I8" s="43">
        <f ca="1">IF(CELL("type",Adjustments2040!$V8) = "v",(Adjustments2040!$E8+Adjustments2040!$H8+Adjustments2040!$K8+Adjustments2040!$N8+Adjustments2040!$Q8+Adjustments2040!$T8),0)</f>
        <v>0</v>
      </c>
      <c r="J8" s="43" t="e">
        <f t="shared" ca="1" si="0"/>
        <v>#DIV/0!</v>
      </c>
      <c r="K8" s="1" t="str">
        <f>'Data Entry'!K8</f>
        <v>N</v>
      </c>
      <c r="L8" s="32">
        <f t="shared" ca="1" si="1"/>
        <v>0</v>
      </c>
      <c r="M8" s="1" t="str">
        <f>'Data Entry'!M8</f>
        <v>Eastern</v>
      </c>
      <c r="N8" t="str">
        <f>'Data Entry'!N8</f>
        <v>Interconnection</v>
      </c>
      <c r="P8" s="131">
        <f>'BA Form 2 Event Data'!AF11</f>
        <v>0</v>
      </c>
      <c r="Q8" s="131">
        <f>'BA Form 2 Event Data'!BV11</f>
        <v>0</v>
      </c>
      <c r="R8" s="151"/>
      <c r="AI8">
        <v>-7.090523129419779E-2</v>
      </c>
      <c r="AJ8">
        <v>-26.897608961377827</v>
      </c>
      <c r="AM8" s="190" t="s">
        <v>81</v>
      </c>
      <c r="AN8" s="190"/>
      <c r="AO8" s="190"/>
      <c r="AP8" s="190"/>
      <c r="AQ8" s="190"/>
      <c r="AR8" s="64"/>
      <c r="AS8" s="64"/>
      <c r="AT8" s="64"/>
      <c r="AU8" s="64"/>
      <c r="AV8" s="64"/>
      <c r="AW8" s="64"/>
    </row>
    <row r="9" spans="1:49" ht="15.75" customHeight="1">
      <c r="A9" s="1">
        <v>6</v>
      </c>
      <c r="B9" s="19">
        <f>'Data Entry'!B9</f>
        <v>40653.69027777778</v>
      </c>
      <c r="C9" s="2">
        <f>'Data Entry'!C9</f>
        <v>-4.5999999999999999E-2</v>
      </c>
      <c r="D9" s="129">
        <f>'BA Form 2 Event Data'!E12</f>
        <v>0</v>
      </c>
      <c r="E9" s="130">
        <f>'BA Form 2 Event Data'!BJ12-'BA Form 2 Event Data'!W12</f>
        <v>0</v>
      </c>
      <c r="F9" s="131">
        <f>'BA Form 2 Event Data'!X12</f>
        <v>0</v>
      </c>
      <c r="G9" s="43">
        <f ca="1">IF(CELL("type",Adjustments!$V9) = "v",(Adjustments!$D9+Adjustments!$G9+Adjustments!$J9+Adjustments!$M9+Adjustments!$S9),0)</f>
        <v>0</v>
      </c>
      <c r="H9" s="57">
        <f>'BA Form 2 Event Data'!BK12</f>
        <v>0</v>
      </c>
      <c r="I9" s="43">
        <f ca="1">IF(CELL("type",Adjustments2040!$V9) = "v",(Adjustments2040!$E9+Adjustments2040!$H9+Adjustments2040!$K9+Adjustments2040!$N9+Adjustments2040!$Q9+Adjustments2040!$T9),0)</f>
        <v>0</v>
      </c>
      <c r="J9" s="43" t="e">
        <f t="shared" ca="1" si="0"/>
        <v>#DIV/0!</v>
      </c>
      <c r="K9" s="1" t="str">
        <f>'Data Entry'!K9</f>
        <v>N</v>
      </c>
      <c r="L9" s="32">
        <f t="shared" ca="1" si="1"/>
        <v>0</v>
      </c>
      <c r="M9" s="31" t="str">
        <f>C1</f>
        <v>MyBA</v>
      </c>
      <c r="N9" t="str">
        <f>'Data Entry'!N9</f>
        <v>Balancing Authority</v>
      </c>
      <c r="O9" s="28"/>
      <c r="P9" s="131">
        <f>'BA Form 2 Event Data'!AF12</f>
        <v>0</v>
      </c>
      <c r="Q9" s="131">
        <f>'BA Form 2 Event Data'!BV12</f>
        <v>0</v>
      </c>
      <c r="R9" s="151"/>
      <c r="AI9">
        <v>-5.1906767345698768E-2</v>
      </c>
      <c r="AJ9">
        <v>9.955449178814888</v>
      </c>
      <c r="AM9" s="190" t="s">
        <v>82</v>
      </c>
      <c r="AN9" s="190"/>
      <c r="AO9" s="190"/>
      <c r="AP9" s="190"/>
      <c r="AQ9" s="190"/>
      <c r="AR9" s="64"/>
      <c r="AS9" s="64"/>
      <c r="AT9" s="64"/>
      <c r="AU9" s="64"/>
      <c r="AV9" s="64"/>
      <c r="AW9" s="64"/>
    </row>
    <row r="10" spans="1:49" ht="15.75" customHeight="1">
      <c r="A10" s="1">
        <v>7</v>
      </c>
      <c r="B10" s="20">
        <f>'Data Entry'!B10</f>
        <v>40655.453472222223</v>
      </c>
      <c r="C10" s="25">
        <f>'Data Entry'!C10</f>
        <v>-0.05</v>
      </c>
      <c r="D10" s="129">
        <f>'BA Form 2 Event Data'!E13</f>
        <v>0</v>
      </c>
      <c r="E10" s="130">
        <f>'BA Form 2 Event Data'!BJ13-'BA Form 2 Event Data'!W13</f>
        <v>0</v>
      </c>
      <c r="F10" s="131">
        <f>'BA Form 2 Event Data'!X13</f>
        <v>0</v>
      </c>
      <c r="G10" s="43">
        <f ca="1">IF(CELL("type",Adjustments!$V10) = "v",(Adjustments!$D10+Adjustments!$G10+Adjustments!$J10+Adjustments!$M10+Adjustments!$S10),0)</f>
        <v>0</v>
      </c>
      <c r="H10" s="57">
        <f>'BA Form 2 Event Data'!BK13</f>
        <v>0</v>
      </c>
      <c r="I10" s="43">
        <f ca="1">IF(CELL("type",Adjustments2040!$V10) = "v",(Adjustments2040!$E10+Adjustments2040!$H10+Adjustments2040!$K10+Adjustments2040!$N10+Adjustments2040!$Q10+Adjustments2040!$T10),0)</f>
        <v>0</v>
      </c>
      <c r="J10" s="43" t="e">
        <f t="shared" ca="1" si="0"/>
        <v>#DIV/0!</v>
      </c>
      <c r="K10" s="1" t="str">
        <f>'Data Entry'!K10</f>
        <v>N</v>
      </c>
      <c r="L10" s="32">
        <f t="shared" ca="1" si="1"/>
        <v>0</v>
      </c>
      <c r="M10" s="1">
        <f>'Data Entry'!M10</f>
        <v>0</v>
      </c>
      <c r="N10" t="str">
        <f>'Data Entry'!N10</f>
        <v>Contact Name</v>
      </c>
      <c r="P10" s="131">
        <f>'BA Form 2 Event Data'!AF13</f>
        <v>0</v>
      </c>
      <c r="Q10" s="131">
        <f>'BA Form 2 Event Data'!BV13</f>
        <v>0</v>
      </c>
      <c r="R10" s="151"/>
      <c r="AI10">
        <v>-5.804770333430298E-2</v>
      </c>
      <c r="AJ10">
        <v>3.3670240129743263</v>
      </c>
      <c r="AM10" s="190" t="s">
        <v>83</v>
      </c>
      <c r="AN10" s="190"/>
      <c r="AO10" s="190"/>
      <c r="AP10" s="190"/>
      <c r="AQ10" s="190"/>
      <c r="AR10" s="64"/>
      <c r="AS10" s="64"/>
      <c r="AT10" s="64"/>
      <c r="AU10" s="64"/>
      <c r="AV10" s="64"/>
      <c r="AW10" s="64"/>
    </row>
    <row r="11" spans="1:49" ht="15.75" customHeight="1">
      <c r="A11" s="1">
        <v>8</v>
      </c>
      <c r="B11" s="20">
        <f>'Data Entry'!B11</f>
        <v>40659.847222222219</v>
      </c>
      <c r="C11" s="25">
        <f>'Data Entry'!C11</f>
        <v>-5.8999999999999997E-2</v>
      </c>
      <c r="D11" s="129">
        <f>'BA Form 2 Event Data'!E14</f>
        <v>0</v>
      </c>
      <c r="E11" s="130">
        <f>'BA Form 2 Event Data'!BJ14-'BA Form 2 Event Data'!W14</f>
        <v>0</v>
      </c>
      <c r="F11" s="131">
        <f>'BA Form 2 Event Data'!X14</f>
        <v>0</v>
      </c>
      <c r="G11" s="43">
        <f ca="1">IF(CELL("type",Adjustments!$V11) = "v",(Adjustments!$D11+Adjustments!$G11+Adjustments!$J11+Adjustments!$M11+Adjustments!$S11),0)</f>
        <v>0</v>
      </c>
      <c r="H11" s="57">
        <f>'BA Form 2 Event Data'!BK14</f>
        <v>0</v>
      </c>
      <c r="I11" s="43">
        <f ca="1">IF(CELL("type",Adjustments2040!$V11) = "v",(Adjustments2040!$E11+Adjustments2040!$H11+Adjustments2040!$K11+Adjustments2040!$N11+Adjustments2040!$Q11+Adjustments2040!$T11),0)</f>
        <v>0</v>
      </c>
      <c r="J11" s="43" t="e">
        <f t="shared" ca="1" si="0"/>
        <v>#DIV/0!</v>
      </c>
      <c r="K11" s="1" t="str">
        <f>'Data Entry'!K11</f>
        <v>N</v>
      </c>
      <c r="L11" s="32">
        <f t="shared" ca="1" si="1"/>
        <v>0</v>
      </c>
      <c r="M11" s="1">
        <f>'Data Entry'!M11</f>
        <v>0</v>
      </c>
      <c r="N11" t="str">
        <f>'Data Entry'!N11</f>
        <v>Contact Phone #</v>
      </c>
      <c r="P11" s="131">
        <f>'BA Form 2 Event Data'!AF14</f>
        <v>0</v>
      </c>
      <c r="Q11" s="131">
        <f>'BA Form 2 Event Data'!BV14</f>
        <v>0</v>
      </c>
      <c r="R11" s="151"/>
      <c r="AI11">
        <v>-7.5572422572498965E-2</v>
      </c>
      <c r="AJ11">
        <v>36.334426879882812</v>
      </c>
      <c r="AM11" s="190" t="s">
        <v>84</v>
      </c>
      <c r="AN11" s="190"/>
      <c r="AO11" s="190"/>
      <c r="AP11" s="190"/>
      <c r="AQ11" s="190"/>
      <c r="AR11" s="64"/>
      <c r="AS11" s="64"/>
      <c r="AT11" s="64"/>
      <c r="AU11" s="64"/>
      <c r="AV11" s="64"/>
      <c r="AW11" s="64"/>
    </row>
    <row r="12" spans="1:49" ht="15.75" customHeight="1">
      <c r="A12" s="1">
        <v>9</v>
      </c>
      <c r="B12" s="19">
        <f>'Data Entry'!B12</f>
        <v>40660.691666666666</v>
      </c>
      <c r="C12" s="2">
        <f>'Data Entry'!C12</f>
        <v>-8.2000000000000003E-2</v>
      </c>
      <c r="D12" s="129">
        <f>'BA Form 2 Event Data'!E15</f>
        <v>0</v>
      </c>
      <c r="E12" s="130">
        <f>'BA Form 2 Event Data'!BJ15-'BA Form 2 Event Data'!W15</f>
        <v>0</v>
      </c>
      <c r="F12" s="131">
        <f>'BA Form 2 Event Data'!X15</f>
        <v>0</v>
      </c>
      <c r="G12" s="43">
        <f ca="1">IF(CELL("type",Adjustments!$V12) = "v",(Adjustments!$D12+Adjustments!$G12+Adjustments!$J12+Adjustments!$M12+Adjustments!$S12),0)</f>
        <v>0</v>
      </c>
      <c r="H12" s="57">
        <f>'BA Form 2 Event Data'!BK15</f>
        <v>0</v>
      </c>
      <c r="I12" s="43">
        <f ca="1">IF(CELL("type",Adjustments2040!$V12) = "v",(Adjustments2040!$E12+Adjustments2040!$H12+Adjustments2040!$K12+Adjustments2040!$N12+Adjustments2040!$Q12+Adjustments2040!$T12),0)</f>
        <v>0</v>
      </c>
      <c r="J12" s="43" t="e">
        <f t="shared" ca="1" si="0"/>
        <v>#DIV/0!</v>
      </c>
      <c r="K12" s="1" t="str">
        <f>'Data Entry'!K12</f>
        <v>N</v>
      </c>
      <c r="L12" s="32">
        <f t="shared" ca="1" si="1"/>
        <v>0</v>
      </c>
      <c r="M12" s="1">
        <f>'Data Entry'!M12</f>
        <v>0</v>
      </c>
      <c r="N12" t="str">
        <f>'Data Entry'!N12</f>
        <v>Contact e-mail</v>
      </c>
      <c r="P12" s="131">
        <f>'BA Form 2 Event Data'!AF15</f>
        <v>0</v>
      </c>
      <c r="Q12" s="131">
        <f>'BA Form 2 Event Data'!BV15</f>
        <v>0</v>
      </c>
      <c r="R12" s="151"/>
      <c r="AI12">
        <v>-5.6380498976999149E-2</v>
      </c>
      <c r="AJ12">
        <v>0.4882530443596238</v>
      </c>
      <c r="AM12" s="190" t="s">
        <v>85</v>
      </c>
      <c r="AN12" s="190"/>
      <c r="AO12" s="190"/>
      <c r="AP12" s="190"/>
      <c r="AQ12" s="190"/>
      <c r="AR12" s="64"/>
      <c r="AS12" s="64"/>
      <c r="AT12" s="64"/>
      <c r="AU12" s="64"/>
      <c r="AV12" s="64"/>
      <c r="AW12" s="64"/>
    </row>
    <row r="13" spans="1:49" ht="15.75" customHeight="1">
      <c r="A13" s="1">
        <v>10</v>
      </c>
      <c r="B13" s="19">
        <f>'Data Entry'!B13</f>
        <v>40675.609583333331</v>
      </c>
      <c r="C13" s="2">
        <f>'Data Entry'!C13</f>
        <v>-5.0999999999999997E-2</v>
      </c>
      <c r="D13" s="129">
        <f>'BA Form 2 Event Data'!E16</f>
        <v>0</v>
      </c>
      <c r="E13" s="130">
        <f>'BA Form 2 Event Data'!BJ16-'BA Form 2 Event Data'!W16</f>
        <v>0</v>
      </c>
      <c r="F13" s="131">
        <f>'BA Form 2 Event Data'!X16</f>
        <v>0</v>
      </c>
      <c r="G13" s="43">
        <f ca="1">IF(CELL("type",Adjustments!$V13) = "v",(Adjustments!$D13+Adjustments!$G13+Adjustments!$J13+Adjustments!$M13+Adjustments!$S13),0)</f>
        <v>0</v>
      </c>
      <c r="H13" s="57">
        <f>'BA Form 2 Event Data'!BK16</f>
        <v>0</v>
      </c>
      <c r="I13" s="43">
        <f ca="1">IF(CELL("type",Adjustments2040!$V13) = "v",(Adjustments2040!$E13+Adjustments2040!$H13+Adjustments2040!$K13+Adjustments2040!$N13+Adjustments2040!$Q13+Adjustments2040!$T13),0)</f>
        <v>0</v>
      </c>
      <c r="J13" s="43" t="e">
        <f t="shared" ca="1" si="0"/>
        <v>#DIV/0!</v>
      </c>
      <c r="K13" s="1" t="str">
        <f>'Data Entry'!K13</f>
        <v>N</v>
      </c>
      <c r="L13" s="32">
        <f t="shared" ca="1" si="1"/>
        <v>0</v>
      </c>
      <c r="M13" s="1">
        <f>'Data Entry'!M13</f>
        <v>0</v>
      </c>
      <c r="N13" t="str">
        <f>'Data Entry'!N13</f>
        <v>Current Year's Actual Peak</v>
      </c>
      <c r="P13" s="131">
        <f>'BA Form 2 Event Data'!AF16</f>
        <v>0</v>
      </c>
      <c r="Q13" s="131">
        <f>'BA Form 2 Event Data'!BV16</f>
        <v>0</v>
      </c>
      <c r="R13" s="151"/>
      <c r="AI13">
        <v>-5.7332901727598085E-2</v>
      </c>
      <c r="AJ13">
        <v>2.7580369313557895</v>
      </c>
      <c r="AM13" s="190" t="s">
        <v>86</v>
      </c>
      <c r="AN13" s="190"/>
      <c r="AO13" s="190"/>
      <c r="AP13" s="190"/>
      <c r="AQ13" s="190"/>
      <c r="AR13" s="64"/>
      <c r="AS13" s="64"/>
      <c r="AT13" s="64"/>
      <c r="AU13" s="64"/>
      <c r="AV13" s="64"/>
      <c r="AW13" s="64"/>
    </row>
    <row r="14" spans="1:49" ht="15.75" customHeight="1">
      <c r="A14" s="1">
        <v>11</v>
      </c>
      <c r="B14" s="20">
        <f>'Data Entry'!B14</f>
        <v>0</v>
      </c>
      <c r="C14" s="25">
        <f>'Data Entry'!C14</f>
        <v>0</v>
      </c>
      <c r="D14" s="129">
        <f>'BA Form 2 Event Data'!E17</f>
        <v>0</v>
      </c>
      <c r="E14" s="130">
        <f>'BA Form 2 Event Data'!BJ17-'BA Form 2 Event Data'!W17</f>
        <v>0</v>
      </c>
      <c r="F14" s="131">
        <f>'BA Form 2 Event Data'!X17</f>
        <v>0</v>
      </c>
      <c r="G14" s="43">
        <f ca="1">IF(CELL("type",Adjustments!$V14) = "v",(Adjustments!$D14+Adjustments!$G14+Adjustments!$J14+Adjustments!$M14+Adjustments!$S14),0)</f>
        <v>0</v>
      </c>
      <c r="H14" s="57">
        <f>'BA Form 2 Event Data'!BK17</f>
        <v>0</v>
      </c>
      <c r="I14" s="43">
        <f ca="1">IF(CELL("type",Adjustments2040!$V14) = "v",(Adjustments2040!$E14+Adjustments2040!$H14+Adjustments2040!$K14+Adjustments2040!$N14+Adjustments2040!$Q14+Adjustments2040!$T14),0)</f>
        <v>0</v>
      </c>
      <c r="J14" s="43" t="str">
        <f t="shared" ca="1" si="0"/>
        <v/>
      </c>
      <c r="K14" s="1" t="str">
        <f>'Data Entry'!K14</f>
        <v>Y</v>
      </c>
      <c r="L14" s="32" t="str">
        <f t="shared" ca="1" si="1"/>
        <v/>
      </c>
      <c r="M14" s="1">
        <f>'Data Entry'!M14</f>
        <v>0</v>
      </c>
      <c r="N14" t="str">
        <f>'Data Entry'!N14</f>
        <v>Internal Generating Capacity</v>
      </c>
      <c r="P14" s="131">
        <f>'BA Form 2 Event Data'!AF17</f>
        <v>0</v>
      </c>
      <c r="Q14" s="131">
        <f>'BA Form 2 Event Data'!BV17</f>
        <v>0</v>
      </c>
      <c r="R14" s="151"/>
      <c r="AI14">
        <v>-5.1760900588298853E-2</v>
      </c>
      <c r="AJ14">
        <v>13.643416881561279</v>
      </c>
      <c r="AM14" s="190" t="s">
        <v>87</v>
      </c>
      <c r="AN14" s="190"/>
      <c r="AO14" s="190"/>
      <c r="AP14" s="190"/>
      <c r="AQ14" s="190"/>
      <c r="AR14" s="64"/>
      <c r="AS14" s="64"/>
      <c r="AT14" s="64"/>
      <c r="AU14" s="64"/>
      <c r="AV14" s="64"/>
      <c r="AW14" s="64"/>
    </row>
    <row r="15" spans="1:49" ht="15.75" customHeight="1">
      <c r="A15" s="1">
        <v>12</v>
      </c>
      <c r="B15" s="21">
        <f>'Data Entry'!B15</f>
        <v>0</v>
      </c>
      <c r="C15" s="25">
        <f>'Data Entry'!C15</f>
        <v>0</v>
      </c>
      <c r="D15" s="129">
        <f>'BA Form 2 Event Data'!E18</f>
        <v>0</v>
      </c>
      <c r="E15" s="130">
        <f>'BA Form 2 Event Data'!BJ18-'BA Form 2 Event Data'!W18</f>
        <v>0</v>
      </c>
      <c r="F15" s="131">
        <f>'BA Form 2 Event Data'!X18</f>
        <v>0</v>
      </c>
      <c r="G15" s="43">
        <f ca="1">IF(CELL("type",Adjustments!$V15) = "v",(Adjustments!$D15+Adjustments!$G15+Adjustments!$J15+Adjustments!$M15+Adjustments!$S15),0)</f>
        <v>0</v>
      </c>
      <c r="H15" s="57">
        <f>'BA Form 2 Event Data'!BK18</f>
        <v>0</v>
      </c>
      <c r="I15" s="43">
        <f ca="1">IF(CELL("type",Adjustments2040!$V15) = "v",(Adjustments2040!$E15+Adjustments2040!$H15+Adjustments2040!$K15+Adjustments2040!$N15+Adjustments2040!$Q15+Adjustments2040!$T15),0)</f>
        <v>0</v>
      </c>
      <c r="J15" s="43" t="str">
        <f t="shared" ca="1" si="0"/>
        <v/>
      </c>
      <c r="K15" s="1" t="str">
        <f>'Data Entry'!K15</f>
        <v>Y</v>
      </c>
      <c r="L15" s="32" t="str">
        <f t="shared" ca="1" si="1"/>
        <v/>
      </c>
      <c r="M15" s="1">
        <f>'Data Entry'!M15</f>
        <v>0</v>
      </c>
      <c r="N15" t="str">
        <f>'Data Entry'!N15</f>
        <v>Next Year's Projected Peak</v>
      </c>
      <c r="P15" s="131">
        <f>'BA Form 2 Event Data'!AF18</f>
        <v>0</v>
      </c>
      <c r="Q15" s="131">
        <f>'BA Form 2 Event Data'!BV18</f>
        <v>0</v>
      </c>
      <c r="R15" s="151"/>
      <c r="AI15">
        <v>-4.9999237060546875E-2</v>
      </c>
      <c r="AJ15">
        <v>11.100745916366577</v>
      </c>
      <c r="AM15" s="190" t="s">
        <v>88</v>
      </c>
      <c r="AN15" s="190"/>
      <c r="AO15" s="190"/>
      <c r="AP15" s="190"/>
      <c r="AQ15" s="190"/>
      <c r="AR15" s="64"/>
      <c r="AS15" s="64"/>
      <c r="AT15" s="64"/>
      <c r="AU15" s="64"/>
      <c r="AV15" s="64"/>
      <c r="AW15" s="64"/>
    </row>
    <row r="16" spans="1:49" ht="15.75" customHeight="1">
      <c r="A16" s="1">
        <v>13</v>
      </c>
      <c r="B16" s="19">
        <f>'Data Entry'!B16</f>
        <v>0</v>
      </c>
      <c r="C16" s="2">
        <f>'Data Entry'!C16</f>
        <v>0</v>
      </c>
      <c r="D16" s="129">
        <f>'BA Form 2 Event Data'!E19</f>
        <v>0</v>
      </c>
      <c r="E16" s="130">
        <f>'BA Form 2 Event Data'!BJ19-'BA Form 2 Event Data'!W19</f>
        <v>0</v>
      </c>
      <c r="F16" s="131">
        <f>'BA Form 2 Event Data'!X19</f>
        <v>0</v>
      </c>
      <c r="G16" s="43">
        <f ca="1">IF(CELL("type",Adjustments!$V16) = "v",(Adjustments!$D16+Adjustments!$G16+Adjustments!$J16+Adjustments!$M16+Adjustments!$S16),0)</f>
        <v>0</v>
      </c>
      <c r="H16" s="57">
        <f>'BA Form 2 Event Data'!BK19</f>
        <v>0</v>
      </c>
      <c r="I16" s="43">
        <f ca="1">IF(CELL("type",Adjustments2040!$V16) = "v",(Adjustments2040!$E16+Adjustments2040!$H16+Adjustments2040!$K16+Adjustments2040!$N16+Adjustments2040!$Q16+Adjustments2040!$T16),0)</f>
        <v>0</v>
      </c>
      <c r="J16" s="43" t="str">
        <f t="shared" ca="1" si="0"/>
        <v/>
      </c>
      <c r="K16" s="1" t="str">
        <f>'Data Entry'!K16</f>
        <v>Y</v>
      </c>
      <c r="L16" s="32" t="str">
        <f t="shared" ca="1" si="1"/>
        <v/>
      </c>
      <c r="P16" s="131">
        <f>'BA Form 2 Event Data'!AF19</f>
        <v>0</v>
      </c>
      <c r="Q16" s="131">
        <f>'BA Form 2 Event Data'!BV19</f>
        <v>0</v>
      </c>
      <c r="R16" s="151"/>
      <c r="AI16">
        <v>-5.1999999999999998E-2</v>
      </c>
      <c r="AJ16">
        <v>-19.906846483548481</v>
      </c>
      <c r="AM16" s="190" t="s">
        <v>89</v>
      </c>
      <c r="AN16" s="190"/>
      <c r="AO16" s="190"/>
      <c r="AP16" s="190"/>
      <c r="AQ16" s="190"/>
      <c r="AR16" s="64"/>
      <c r="AS16" s="64"/>
      <c r="AT16" s="64"/>
      <c r="AU16" s="64"/>
      <c r="AV16" s="64"/>
      <c r="AW16" s="64"/>
    </row>
    <row r="17" spans="1:49" ht="15.75" customHeight="1">
      <c r="A17" s="1">
        <v>14</v>
      </c>
      <c r="B17" s="22">
        <f>'Data Entry'!B17</f>
        <v>0</v>
      </c>
      <c r="C17" s="2">
        <f>'Data Entry'!C17</f>
        <v>0</v>
      </c>
      <c r="D17" s="129">
        <f>'BA Form 2 Event Data'!E20</f>
        <v>0</v>
      </c>
      <c r="E17" s="130">
        <f>'BA Form 2 Event Data'!BJ20-'BA Form 2 Event Data'!W20</f>
        <v>0</v>
      </c>
      <c r="F17" s="131">
        <f>'BA Form 2 Event Data'!X20</f>
        <v>0</v>
      </c>
      <c r="G17" s="43">
        <f ca="1">IF(CELL("type",Adjustments!$V17) = "v",(Adjustments!$D17+Adjustments!$G17+Adjustments!$J17+Adjustments!$M17+Adjustments!$S17),0)</f>
        <v>0</v>
      </c>
      <c r="H17" s="57">
        <f>'BA Form 2 Event Data'!BK20</f>
        <v>0</v>
      </c>
      <c r="I17" s="43">
        <f ca="1">IF(CELL("type",Adjustments2040!$V17) = "v",(Adjustments2040!$E17+Adjustments2040!$H17+Adjustments2040!$K17+Adjustments2040!$N17+Adjustments2040!$Q17+Adjustments2040!$T17),0)</f>
        <v>0</v>
      </c>
      <c r="J17" s="43" t="str">
        <f t="shared" ca="1" si="0"/>
        <v/>
      </c>
      <c r="K17" s="1" t="str">
        <f>'Data Entry'!K17</f>
        <v>Y</v>
      </c>
      <c r="L17" s="32" t="str">
        <f t="shared" ca="1" si="1"/>
        <v/>
      </c>
      <c r="N17" s="24" t="s">
        <v>10</v>
      </c>
      <c r="O17" s="28"/>
      <c r="P17" s="131">
        <f>'BA Form 2 Event Data'!AF20</f>
        <v>0</v>
      </c>
      <c r="Q17" s="131">
        <f>'BA Form 2 Event Data'!BV20</f>
        <v>0</v>
      </c>
      <c r="R17" s="151"/>
      <c r="AI17">
        <v>-5.5999755859375E-2</v>
      </c>
      <c r="AJ17">
        <v>12.32546430163913</v>
      </c>
      <c r="AM17" s="190" t="s">
        <v>50</v>
      </c>
      <c r="AN17" s="190"/>
      <c r="AO17" s="190"/>
      <c r="AP17" s="190"/>
      <c r="AQ17" s="190"/>
      <c r="AR17" s="64"/>
      <c r="AS17" s="64"/>
      <c r="AT17" s="64"/>
      <c r="AU17" s="64"/>
      <c r="AV17" s="64"/>
      <c r="AW17" s="64"/>
    </row>
    <row r="18" spans="1:49" ht="15.75" customHeight="1">
      <c r="A18" s="1">
        <v>15</v>
      </c>
      <c r="B18" s="21">
        <f>'Data Entry'!B18</f>
        <v>0</v>
      </c>
      <c r="C18" s="25">
        <f>'Data Entry'!C18</f>
        <v>0</v>
      </c>
      <c r="D18" s="129">
        <f>'BA Form 2 Event Data'!E21</f>
        <v>0</v>
      </c>
      <c r="E18" s="130">
        <f>'BA Form 2 Event Data'!BJ21-'BA Form 2 Event Data'!W21</f>
        <v>0</v>
      </c>
      <c r="F18" s="131">
        <f>'BA Form 2 Event Data'!X21</f>
        <v>0</v>
      </c>
      <c r="G18" s="43">
        <f ca="1">IF(CELL("type",Adjustments!$V18) = "v",(Adjustments!$D18+Adjustments!$G18+Adjustments!$J18+Adjustments!$M18+Adjustments!$S18),0)</f>
        <v>0</v>
      </c>
      <c r="H18" s="57">
        <f>'BA Form 2 Event Data'!BK21</f>
        <v>0</v>
      </c>
      <c r="I18" s="43">
        <f ca="1">IF(CELL("type",Adjustments2040!$V18) = "v",(Adjustments2040!$E18+Adjustments2040!$H18+Adjustments2040!$K18+Adjustments2040!$N18+Adjustments2040!$Q18+Adjustments2040!$T18),0)</f>
        <v>0</v>
      </c>
      <c r="J18" s="43" t="str">
        <f t="shared" ca="1" si="0"/>
        <v/>
      </c>
      <c r="K18" s="1" t="str">
        <f>'Data Entry'!K18</f>
        <v>Y</v>
      </c>
      <c r="L18" s="32" t="str">
        <f t="shared" ca="1" si="1"/>
        <v/>
      </c>
      <c r="M18" s="1">
        <f>YEAR(B27)</f>
        <v>1900</v>
      </c>
      <c r="N18" t="str">
        <f>'Data Entry'!N18</f>
        <v>Current year</v>
      </c>
      <c r="O18" s="3"/>
      <c r="P18" s="131">
        <f>'BA Form 2 Event Data'!AF21</f>
        <v>0</v>
      </c>
      <c r="Q18" s="131">
        <f>'BA Form 2 Event Data'!BV21</f>
        <v>0</v>
      </c>
      <c r="R18" s="151"/>
      <c r="AI18">
        <v>-5.8498382568359375E-2</v>
      </c>
      <c r="AJ18">
        <v>0.75019184748331469</v>
      </c>
      <c r="AM18" s="190" t="s">
        <v>90</v>
      </c>
      <c r="AN18" s="190"/>
      <c r="AO18" s="190"/>
      <c r="AP18" s="190"/>
      <c r="AQ18" s="190"/>
      <c r="AR18" s="64"/>
      <c r="AS18" s="64"/>
      <c r="AT18" s="64"/>
      <c r="AU18" s="64"/>
      <c r="AV18" s="64"/>
      <c r="AW18" s="64"/>
    </row>
    <row r="19" spans="1:49" ht="15.75" customHeight="1">
      <c r="A19" s="1">
        <v>16</v>
      </c>
      <c r="B19" s="21">
        <f>'Data Entry'!B19</f>
        <v>0</v>
      </c>
      <c r="C19" s="25">
        <f>'Data Entry'!C19</f>
        <v>0</v>
      </c>
      <c r="D19" s="129">
        <f>'BA Form 2 Event Data'!E22</f>
        <v>0</v>
      </c>
      <c r="E19" s="130">
        <f>'BA Form 2 Event Data'!BJ22-'BA Form 2 Event Data'!W22</f>
        <v>0</v>
      </c>
      <c r="F19" s="131">
        <f>'BA Form 2 Event Data'!X22</f>
        <v>0</v>
      </c>
      <c r="G19" s="43">
        <f ca="1">IF(CELL("type",Adjustments!$V19) = "v",(Adjustments!$D19+Adjustments!$G19+Adjustments!$J19+Adjustments!$M19+Adjustments!$S19),0)</f>
        <v>0</v>
      </c>
      <c r="H19" s="57">
        <f>'BA Form 2 Event Data'!BK22</f>
        <v>0</v>
      </c>
      <c r="I19" s="43">
        <f ca="1">IF(CELL("type",Adjustments2040!$V19) = "v",(Adjustments2040!$E19+Adjustments2040!$H19+Adjustments2040!$K19+Adjustments2040!$N19+Adjustments2040!$Q19+Adjustments2040!$T19),0)</f>
        <v>0</v>
      </c>
      <c r="J19" s="43" t="str">
        <f t="shared" ca="1" si="0"/>
        <v/>
      </c>
      <c r="K19" s="1" t="str">
        <f>'Data Entry'!K19</f>
        <v>Y</v>
      </c>
      <c r="L19" s="32" t="str">
        <f t="shared" ca="1" si="1"/>
        <v/>
      </c>
      <c r="M19" s="1">
        <f>'Data Entry'!M19</f>
        <v>-70</v>
      </c>
      <c r="N19" s="3" t="str">
        <f>'Data Entry'!N19</f>
        <v>2011 Frequency Response Obligation (FRO)</v>
      </c>
      <c r="P19" s="131">
        <f>'BA Form 2 Event Data'!AF22</f>
        <v>0</v>
      </c>
      <c r="Q19" s="131">
        <f>'BA Form 2 Event Data'!BV22</f>
        <v>0</v>
      </c>
      <c r="R19" s="151"/>
      <c r="AI19">
        <v>-4.850006103515625E-2</v>
      </c>
      <c r="AJ19">
        <v>2.2300577799479129</v>
      </c>
      <c r="AM19" s="190" t="s">
        <v>91</v>
      </c>
      <c r="AN19" s="190"/>
      <c r="AO19" s="190"/>
      <c r="AP19" s="190"/>
      <c r="AQ19" s="190"/>
      <c r="AR19" s="64"/>
      <c r="AS19" s="64"/>
      <c r="AT19" s="64"/>
      <c r="AU19" s="64"/>
      <c r="AV19" s="64"/>
      <c r="AW19" s="64"/>
    </row>
    <row r="20" spans="1:49" ht="15.75" customHeight="1">
      <c r="A20" s="1">
        <v>17</v>
      </c>
      <c r="B20" s="22">
        <f>'Data Entry'!B20</f>
        <v>0</v>
      </c>
      <c r="C20" s="2">
        <f>'Data Entry'!C20</f>
        <v>0</v>
      </c>
      <c r="D20" s="129">
        <f>'BA Form 2 Event Data'!E23</f>
        <v>0</v>
      </c>
      <c r="E20" s="130">
        <f>'BA Form 2 Event Data'!BJ23-'BA Form 2 Event Data'!W23</f>
        <v>0</v>
      </c>
      <c r="F20" s="131">
        <f>'BA Form 2 Event Data'!X23</f>
        <v>0</v>
      </c>
      <c r="G20" s="43">
        <f ca="1">IF(CELL("type",Adjustments!$V20) = "v",(Adjustments!$D20+Adjustments!$G20+Adjustments!$J20+Adjustments!$M20+Adjustments!$S20),0)</f>
        <v>0</v>
      </c>
      <c r="H20" s="57">
        <f>'BA Form 2 Event Data'!BK23</f>
        <v>0</v>
      </c>
      <c r="I20" s="43">
        <f ca="1">IF(CELL("type",Adjustments2040!$V20) = "v",(Adjustments2040!$E20+Adjustments2040!$H20+Adjustments2040!$K20+Adjustments2040!$N20+Adjustments2040!$Q20+Adjustments2040!$T20),0)</f>
        <v>0</v>
      </c>
      <c r="J20" s="43" t="str">
        <f t="shared" ca="1" si="0"/>
        <v/>
      </c>
      <c r="K20" s="1" t="str">
        <f>'Data Entry'!K20</f>
        <v>Y</v>
      </c>
      <c r="L20" s="32" t="str">
        <f t="shared" ca="1" si="1"/>
        <v/>
      </c>
      <c r="P20" s="131">
        <f>'BA Form 2 Event Data'!AF23</f>
        <v>0</v>
      </c>
      <c r="Q20" s="131">
        <f>'BA Form 2 Event Data'!BV23</f>
        <v>0</v>
      </c>
      <c r="R20" s="151"/>
      <c r="AI20">
        <v>-4.5000076293945313E-2</v>
      </c>
      <c r="AJ20">
        <v>9.4778593301773064</v>
      </c>
      <c r="AM20" s="190" t="s">
        <v>92</v>
      </c>
      <c r="AN20" s="190"/>
      <c r="AO20" s="190"/>
      <c r="AP20" s="190"/>
      <c r="AQ20" s="190"/>
      <c r="AR20" s="64"/>
      <c r="AS20" s="64"/>
      <c r="AT20" s="64"/>
      <c r="AU20" s="64"/>
      <c r="AV20" s="64"/>
      <c r="AW20" s="64"/>
    </row>
    <row r="21" spans="1:49" ht="15.75" customHeight="1">
      <c r="A21" s="1">
        <v>18</v>
      </c>
      <c r="B21" s="22">
        <f>'Data Entry'!B21</f>
        <v>0</v>
      </c>
      <c r="C21" s="2">
        <f>'Data Entry'!C21</f>
        <v>0</v>
      </c>
      <c r="D21" s="129">
        <f>'BA Form 2 Event Data'!E24</f>
        <v>0</v>
      </c>
      <c r="E21" s="130">
        <f>'BA Form 2 Event Data'!BJ24-'BA Form 2 Event Data'!W24</f>
        <v>0</v>
      </c>
      <c r="F21" s="131">
        <f>'BA Form 2 Event Data'!X24</f>
        <v>0</v>
      </c>
      <c r="G21" s="43">
        <f ca="1">IF(CELL("type",Adjustments!$V21) = "v",(Adjustments!$D21+Adjustments!$G21+Adjustments!$J21+Adjustments!$M21+Adjustments!$S21),0)</f>
        <v>0</v>
      </c>
      <c r="H21" s="57">
        <f>'BA Form 2 Event Data'!BK24</f>
        <v>0</v>
      </c>
      <c r="I21" s="43">
        <f ca="1">IF(CELL("type",Adjustments2040!$V21) = "v",(Adjustments2040!$E21+Adjustments2040!$H21+Adjustments2040!$K21+Adjustments2040!$N21+Adjustments2040!$Q21+Adjustments2040!$T21),0)</f>
        <v>0</v>
      </c>
      <c r="J21" s="43" t="str">
        <f t="shared" ca="1" si="0"/>
        <v/>
      </c>
      <c r="K21" s="1" t="str">
        <f>'Data Entry'!K21</f>
        <v>Y</v>
      </c>
      <c r="L21" s="32" t="str">
        <f t="shared" ca="1" si="1"/>
        <v/>
      </c>
      <c r="M21" s="3" t="s">
        <v>6</v>
      </c>
      <c r="P21" s="131">
        <f>'BA Form 2 Event Data'!AF24</f>
        <v>0</v>
      </c>
      <c r="Q21" s="131">
        <f>'BA Form 2 Event Data'!BV24</f>
        <v>0</v>
      </c>
      <c r="R21" s="151"/>
      <c r="AI21">
        <v>-3.7502288818359375E-2</v>
      </c>
      <c r="AJ21">
        <v>0.35530900955200195</v>
      </c>
      <c r="AM21" s="190" t="s">
        <v>93</v>
      </c>
      <c r="AN21" s="190"/>
      <c r="AO21" s="190"/>
      <c r="AP21" s="190"/>
      <c r="AQ21" s="190"/>
      <c r="AR21" s="64"/>
      <c r="AS21" s="64"/>
      <c r="AT21" s="64"/>
      <c r="AU21" s="64"/>
      <c r="AV21" s="64"/>
      <c r="AW21" s="64"/>
    </row>
    <row r="22" spans="1:49" ht="15.75" customHeight="1">
      <c r="A22" s="1">
        <v>19</v>
      </c>
      <c r="B22" s="21">
        <f>'Data Entry'!B22</f>
        <v>0</v>
      </c>
      <c r="C22" s="25">
        <f>'Data Entry'!C22</f>
        <v>0</v>
      </c>
      <c r="D22" s="129">
        <f>'BA Form 2 Event Data'!E25</f>
        <v>0</v>
      </c>
      <c r="E22" s="130">
        <f>'BA Form 2 Event Data'!BJ25-'BA Form 2 Event Data'!W25</f>
        <v>0</v>
      </c>
      <c r="F22" s="131">
        <f>'BA Form 2 Event Data'!X25</f>
        <v>0</v>
      </c>
      <c r="G22" s="43">
        <f ca="1">IF(CELL("type",Adjustments!$V22) = "v",(Adjustments!$D22+Adjustments!$G22+Adjustments!$J22+Adjustments!$M22+Adjustments!$S22),0)</f>
        <v>0</v>
      </c>
      <c r="H22" s="57">
        <f>'BA Form 2 Event Data'!BK25</f>
        <v>0</v>
      </c>
      <c r="I22" s="43">
        <f ca="1">IF(CELL("type",Adjustments2040!$V22) = "v",(Adjustments2040!$E22+Adjustments2040!$H22+Adjustments2040!$K22+Adjustments2040!$N22+Adjustments2040!$Q22+Adjustments2040!$T22),0)</f>
        <v>0</v>
      </c>
      <c r="J22" s="43" t="str">
        <f t="shared" ca="1" si="0"/>
        <v/>
      </c>
      <c r="K22" s="1" t="str">
        <f>'Data Entry'!K22</f>
        <v>Y</v>
      </c>
      <c r="L22" s="32" t="str">
        <f t="shared" ca="1" si="1"/>
        <v/>
      </c>
      <c r="M22" s="181" t="e">
        <f ca="1">AVERAGE(J4:J45)</f>
        <v>#DIV/0!</v>
      </c>
      <c r="N22" t="str">
        <f>'Data Entry'!N22</f>
        <v>Average Frequency Response (MW/0.1Hz)</v>
      </c>
      <c r="P22" s="131">
        <f>'BA Form 2 Event Data'!AF25</f>
        <v>0</v>
      </c>
      <c r="Q22" s="131">
        <f>'BA Form 2 Event Data'!BV25</f>
        <v>0</v>
      </c>
      <c r="R22" s="151"/>
      <c r="AI22">
        <v>-4.75006103515625E-2</v>
      </c>
      <c r="AJ22">
        <v>2.1707018534342453</v>
      </c>
      <c r="AM22" s="190" t="s">
        <v>94</v>
      </c>
      <c r="AN22" s="190"/>
      <c r="AO22" s="190"/>
      <c r="AP22" s="190"/>
      <c r="AQ22" s="190"/>
      <c r="AR22" s="64"/>
      <c r="AS22" s="64"/>
      <c r="AT22" s="64"/>
      <c r="AU22" s="64"/>
      <c r="AV22" s="64"/>
      <c r="AW22" s="64"/>
    </row>
    <row r="23" spans="1:49" ht="15.75" customHeight="1">
      <c r="A23" s="1">
        <v>20</v>
      </c>
      <c r="B23" s="21">
        <f>'Data Entry'!B23</f>
        <v>0</v>
      </c>
      <c r="C23" s="25">
        <f>'Data Entry'!C23</f>
        <v>0</v>
      </c>
      <c r="D23" s="129">
        <f>'BA Form 2 Event Data'!E26</f>
        <v>0</v>
      </c>
      <c r="E23" s="130">
        <f>'BA Form 2 Event Data'!BJ26-'BA Form 2 Event Data'!W26</f>
        <v>0</v>
      </c>
      <c r="F23" s="132">
        <f>'BA Form 2 Event Data'!X26</f>
        <v>0</v>
      </c>
      <c r="G23" s="43">
        <f ca="1">IF(CELL("type",Adjustments!$V23) = "v",(Adjustments!$D23+Adjustments!$G23+Adjustments!$J23+Adjustments!$M23+Adjustments!$S23),0)</f>
        <v>0</v>
      </c>
      <c r="H23" s="57">
        <f>'BA Form 2 Event Data'!BK26</f>
        <v>0</v>
      </c>
      <c r="I23" s="43">
        <f ca="1">IF(CELL("type",Adjustments2040!$V23) = "v",(Adjustments2040!$E23+Adjustments2040!$H23+Adjustments2040!$K23+Adjustments2040!$N23+Adjustments2040!$Q23+Adjustments2040!$T23),0)</f>
        <v>0</v>
      </c>
      <c r="J23" s="43" t="str">
        <f t="shared" ca="1" si="0"/>
        <v/>
      </c>
      <c r="K23" s="1" t="str">
        <f>'Data Entry'!K23</f>
        <v>Y</v>
      </c>
      <c r="L23" s="32" t="str">
        <f t="shared" ca="1" si="1"/>
        <v/>
      </c>
      <c r="M23" s="5"/>
      <c r="N23" s="24"/>
      <c r="P23" s="131">
        <f>'BA Form 2 Event Data'!AF26</f>
        <v>0</v>
      </c>
      <c r="Q23" s="131">
        <f>'BA Form 2 Event Data'!BV26</f>
        <v>0</v>
      </c>
      <c r="R23" s="151"/>
      <c r="AI23">
        <v>-5.5500030517578125E-2</v>
      </c>
      <c r="AJ23">
        <v>29.382074276606243</v>
      </c>
      <c r="AM23" s="190" t="s">
        <v>95</v>
      </c>
      <c r="AN23" s="190"/>
      <c r="AO23" s="190"/>
      <c r="AP23" s="190"/>
      <c r="AQ23" s="190"/>
      <c r="AR23" s="64"/>
      <c r="AS23" s="64"/>
      <c r="AT23" s="64"/>
      <c r="AU23" s="64"/>
      <c r="AV23" s="64"/>
      <c r="AW23" s="64"/>
    </row>
    <row r="24" spans="1:49" ht="15.75" customHeight="1">
      <c r="A24" s="1">
        <v>21</v>
      </c>
      <c r="B24" s="23">
        <f>'Data Entry'!B24</f>
        <v>0</v>
      </c>
      <c r="C24" s="2">
        <f>'Data Entry'!C24</f>
        <v>0</v>
      </c>
      <c r="D24" s="129">
        <f>'BA Form 2 Event Data'!E27</f>
        <v>0</v>
      </c>
      <c r="E24" s="130">
        <f>'BA Form 2 Event Data'!BJ27-'BA Form 2 Event Data'!W27</f>
        <v>0</v>
      </c>
      <c r="F24" s="132">
        <f>'BA Form 2 Event Data'!X27</f>
        <v>0</v>
      </c>
      <c r="G24" s="43">
        <f ca="1">IF(CELL("type",Adjustments!$V24) = "v",(Adjustments!$D24+Adjustments!$G24+Adjustments!$J24+Adjustments!$M24+Adjustments!$S24),0)</f>
        <v>0</v>
      </c>
      <c r="H24" s="57">
        <f>'BA Form 2 Event Data'!BK27</f>
        <v>0</v>
      </c>
      <c r="I24" s="43">
        <f ca="1">IF(CELL("type",Adjustments2040!$V24) = "v",(Adjustments2040!$E24+Adjustments2040!$H24+Adjustments2040!$K24+Adjustments2040!$N24+Adjustments2040!$Q24+Adjustments2040!$T24),0)</f>
        <v>0</v>
      </c>
      <c r="J24" s="43" t="str">
        <f t="shared" ca="1" si="0"/>
        <v/>
      </c>
      <c r="K24" s="1" t="str">
        <f>'Data Entry'!K24</f>
        <v>Y</v>
      </c>
      <c r="L24" s="32" t="str">
        <f t="shared" ca="1" si="1"/>
        <v/>
      </c>
      <c r="M24" s="5">
        <f>LINEST(AJ4:AJ28,10*AI4:AI28,FALSE)</f>
        <v>-33.770602632089336</v>
      </c>
      <c r="N24" t="str">
        <f>'Data Entry'!N24</f>
        <v>Regression Estimate of Frequency Response (MW/0.1Hz)</v>
      </c>
      <c r="P24" s="131">
        <f>'BA Form 2 Event Data'!AF27</f>
        <v>0</v>
      </c>
      <c r="Q24" s="131">
        <f>'BA Form 2 Event Data'!BV27</f>
        <v>0</v>
      </c>
      <c r="R24" s="151"/>
      <c r="AI24">
        <v>-4.7E-2</v>
      </c>
      <c r="AJ24">
        <v>4.6013813018798828</v>
      </c>
      <c r="AM24" s="190" t="s">
        <v>96</v>
      </c>
      <c r="AN24" s="190"/>
      <c r="AO24" s="190"/>
      <c r="AP24" s="190"/>
      <c r="AQ24" s="190"/>
      <c r="AR24" s="64"/>
      <c r="AS24" s="64"/>
      <c r="AT24" s="64"/>
      <c r="AU24" s="64"/>
      <c r="AV24" s="64"/>
      <c r="AW24" s="64"/>
    </row>
    <row r="25" spans="1:49" ht="15.75" customHeight="1">
      <c r="A25" s="1">
        <v>22</v>
      </c>
      <c r="B25" s="23">
        <f>'Data Entry'!B25</f>
        <v>0</v>
      </c>
      <c r="C25" s="2">
        <f>'Data Entry'!C25</f>
        <v>0</v>
      </c>
      <c r="D25" s="129">
        <f>'BA Form 2 Event Data'!E28</f>
        <v>0</v>
      </c>
      <c r="E25" s="130">
        <f>'BA Form 2 Event Data'!BJ28-'BA Form 2 Event Data'!W28</f>
        <v>0</v>
      </c>
      <c r="F25" s="131">
        <f>'BA Form 2 Event Data'!X28</f>
        <v>0</v>
      </c>
      <c r="G25" s="43">
        <f ca="1">IF(CELL("type",Adjustments!$V25) = "v",(Adjustments!$D25+Adjustments!$G25+Adjustments!$J25+Adjustments!$M25+Adjustments!$S25),0)</f>
        <v>0</v>
      </c>
      <c r="H25" s="57">
        <f>'BA Form 2 Event Data'!BK28</f>
        <v>0</v>
      </c>
      <c r="I25" s="43">
        <f ca="1">IF(CELL("type",Adjustments2040!$V25) = "v",(Adjustments2040!$E25+Adjustments2040!$H25+Adjustments2040!$K25+Adjustments2040!$N25+Adjustments2040!$Q25+Adjustments2040!$T25),0)</f>
        <v>0</v>
      </c>
      <c r="J25" s="43" t="str">
        <f t="shared" ca="1" si="0"/>
        <v/>
      </c>
      <c r="K25" s="1" t="str">
        <f>'Data Entry'!K25</f>
        <v>Y</v>
      </c>
      <c r="L25" s="32" t="str">
        <f t="shared" ca="1" si="1"/>
        <v/>
      </c>
      <c r="P25" s="131">
        <f>'BA Form 2 Event Data'!AF28</f>
        <v>0</v>
      </c>
      <c r="Q25" s="131">
        <f>'BA Form 2 Event Data'!BV28</f>
        <v>0</v>
      </c>
      <c r="R25" s="151"/>
      <c r="AI25">
        <v>-6.0000000000002274E-2</v>
      </c>
      <c r="AJ25">
        <v>1.5935148795445762</v>
      </c>
      <c r="AM25" s="190" t="s">
        <v>51</v>
      </c>
      <c r="AN25" s="190"/>
      <c r="AO25" s="190"/>
      <c r="AP25" s="190"/>
      <c r="AQ25" s="190"/>
      <c r="AR25" s="64"/>
      <c r="AS25" s="64"/>
      <c r="AT25" s="64"/>
      <c r="AU25" s="64"/>
      <c r="AV25" s="64"/>
      <c r="AW25" s="64"/>
    </row>
    <row r="26" spans="1:49" ht="15.75" customHeight="1">
      <c r="A26" s="1">
        <v>23</v>
      </c>
      <c r="B26" s="21">
        <f>'Data Entry'!B26</f>
        <v>0</v>
      </c>
      <c r="C26" s="25">
        <f>'Data Entry'!C26</f>
        <v>0</v>
      </c>
      <c r="D26" s="129">
        <f>'BA Form 2 Event Data'!E29</f>
        <v>0</v>
      </c>
      <c r="E26" s="130">
        <f>'BA Form 2 Event Data'!BJ29-'BA Form 2 Event Data'!W29</f>
        <v>0</v>
      </c>
      <c r="F26" s="131">
        <f>'BA Form 2 Event Data'!X29</f>
        <v>0</v>
      </c>
      <c r="G26" s="43">
        <f ca="1">IF(CELL("type",Adjustments!$V26) = "v",(Adjustments!$D26+Adjustments!$G26+Adjustments!$J26+Adjustments!$M26+Adjustments!$S26),0)</f>
        <v>0</v>
      </c>
      <c r="H26" s="57">
        <f>'BA Form 2 Event Data'!BK29</f>
        <v>0</v>
      </c>
      <c r="I26" s="43">
        <f ca="1">IF(CELL("type",Adjustments2040!$V26) = "v",(Adjustments2040!$E26+Adjustments2040!$H26+Adjustments2040!$K26+Adjustments2040!$N26+Adjustments2040!$Q26+Adjustments2040!$T26),0)</f>
        <v>0</v>
      </c>
      <c r="J26" s="43" t="str">
        <f t="shared" ca="1" si="0"/>
        <v/>
      </c>
      <c r="K26" s="1" t="str">
        <f>'Data Entry'!K26</f>
        <v>Y</v>
      </c>
      <c r="L26" s="32" t="str">
        <f t="shared" ca="1" si="1"/>
        <v/>
      </c>
      <c r="M26" s="5"/>
      <c r="N26" s="24"/>
      <c r="P26" s="131">
        <f>'BA Form 2 Event Data'!AF29</f>
        <v>0</v>
      </c>
      <c r="Q26" s="131">
        <f>'BA Form 2 Event Data'!BV29</f>
        <v>0</v>
      </c>
      <c r="R26" s="151"/>
      <c r="AI26">
        <v>-5.9999999999995168E-2</v>
      </c>
      <c r="AJ26">
        <v>52.370907783508301</v>
      </c>
      <c r="AM26" s="190" t="s">
        <v>52</v>
      </c>
      <c r="AN26" s="190"/>
      <c r="AO26" s="190"/>
      <c r="AP26" s="190"/>
      <c r="AQ26" s="190"/>
      <c r="AR26" s="64"/>
      <c r="AS26" s="64"/>
      <c r="AT26" s="64"/>
      <c r="AU26" s="64"/>
      <c r="AV26" s="64"/>
      <c r="AW26" s="64"/>
    </row>
    <row r="27" spans="1:49" ht="15.75" customHeight="1">
      <c r="A27" s="1">
        <v>24</v>
      </c>
      <c r="B27" s="21">
        <f>'Data Entry'!B27</f>
        <v>0</v>
      </c>
      <c r="C27" s="25">
        <f>'Data Entry'!C27</f>
        <v>0</v>
      </c>
      <c r="D27" s="129">
        <f>'BA Form 2 Event Data'!E30</f>
        <v>0</v>
      </c>
      <c r="E27" s="130">
        <f>'BA Form 2 Event Data'!BJ30-'BA Form 2 Event Data'!W30</f>
        <v>0</v>
      </c>
      <c r="F27" s="131">
        <f>'BA Form 2 Event Data'!X30</f>
        <v>0</v>
      </c>
      <c r="G27" s="43">
        <f ca="1">IF(CELL("type",Adjustments!$V27) = "v",(Adjustments!$D27+Adjustments!$G27+Adjustments!$J27+Adjustments!$M27+Adjustments!$S27),0)</f>
        <v>0</v>
      </c>
      <c r="H27" s="57">
        <f>'BA Form 2 Event Data'!BK30</f>
        <v>0</v>
      </c>
      <c r="I27" s="43">
        <f ca="1">IF(CELL("type",Adjustments2040!$V27) = "v",(Adjustments2040!$E27+Adjustments2040!$H27+Adjustments2040!$K27+Adjustments2040!$N27+Adjustments2040!$Q27+Adjustments2040!$T27),0)</f>
        <v>0</v>
      </c>
      <c r="J27" s="43" t="str">
        <f t="shared" ca="1" si="0"/>
        <v/>
      </c>
      <c r="K27" s="1" t="str">
        <f>'Data Entry'!K27</f>
        <v>Y</v>
      </c>
      <c r="L27" s="32" t="str">
        <f t="shared" ca="1" si="1"/>
        <v/>
      </c>
      <c r="M27" s="5"/>
      <c r="N27" s="28"/>
      <c r="P27" s="131">
        <f>'BA Form 2 Event Data'!AF30</f>
        <v>0</v>
      </c>
      <c r="Q27" s="131">
        <f>'BA Form 2 Event Data'!BV30</f>
        <v>0</v>
      </c>
      <c r="R27" s="151"/>
      <c r="AI27">
        <v>-5.1000000000001933E-2</v>
      </c>
      <c r="AJ27">
        <v>33.947873671849564</v>
      </c>
      <c r="AM27" s="190" t="s">
        <v>53</v>
      </c>
      <c r="AN27" s="190"/>
      <c r="AO27" s="190"/>
      <c r="AP27" s="190"/>
      <c r="AQ27" s="190"/>
      <c r="AR27" s="64"/>
      <c r="AS27" s="64"/>
      <c r="AT27" s="64"/>
      <c r="AU27" s="64"/>
      <c r="AV27" s="64"/>
      <c r="AW27" s="64"/>
    </row>
    <row r="28" spans="1:49" ht="15.75" customHeight="1">
      <c r="A28" s="1">
        <v>25</v>
      </c>
      <c r="B28" s="23">
        <f>'Data Entry'!B28</f>
        <v>0</v>
      </c>
      <c r="C28" s="2">
        <f>'Data Entry'!C28</f>
        <v>0</v>
      </c>
      <c r="D28" s="129">
        <f>'BA Form 2 Event Data'!E31</f>
        <v>0</v>
      </c>
      <c r="E28" s="130">
        <f>'BA Form 2 Event Data'!BJ31-'BA Form 2 Event Data'!W31</f>
        <v>0</v>
      </c>
      <c r="F28" s="131">
        <f>'BA Form 2 Event Data'!X31</f>
        <v>0</v>
      </c>
      <c r="G28" s="43">
        <f ca="1">IF(CELL("type",Adjustments!$V28) = "v",(Adjustments!$D28+Adjustments!$G28+Adjustments!$J28+Adjustments!$M28+Adjustments!$S28),0)</f>
        <v>0</v>
      </c>
      <c r="H28" s="57">
        <f>'BA Form 2 Event Data'!BK31</f>
        <v>0</v>
      </c>
      <c r="I28" s="43">
        <f ca="1">IF(CELL("type",Adjustments2040!$V28) = "v",(Adjustments2040!$E28+Adjustments2040!$H28+Adjustments2040!$K28+Adjustments2040!$N28+Adjustments2040!$Q28+Adjustments2040!$T28),0)</f>
        <v>0</v>
      </c>
      <c r="J28" s="43" t="str">
        <f t="shared" ca="1" si="0"/>
        <v/>
      </c>
      <c r="K28" s="1" t="str">
        <f>'Data Entry'!K28</f>
        <v>Y</v>
      </c>
      <c r="L28" s="32" t="str">
        <f t="shared" ca="1" si="1"/>
        <v/>
      </c>
      <c r="M28" s="11"/>
      <c r="P28" s="131">
        <f>'BA Form 2 Event Data'!AF31</f>
        <v>0</v>
      </c>
      <c r="Q28" s="131">
        <f>'BA Form 2 Event Data'!BV31</f>
        <v>0</v>
      </c>
      <c r="R28" s="151"/>
      <c r="AI28">
        <v>-0.1</v>
      </c>
      <c r="AJ28">
        <v>100</v>
      </c>
      <c r="AM28" s="190" t="s">
        <v>97</v>
      </c>
      <c r="AN28" s="190"/>
      <c r="AO28" s="190"/>
      <c r="AP28" s="190"/>
      <c r="AQ28" s="190"/>
      <c r="AR28" s="64"/>
      <c r="AS28" s="64"/>
      <c r="AT28" s="64"/>
      <c r="AU28" s="64"/>
      <c r="AV28" s="64"/>
      <c r="AW28" s="64"/>
    </row>
    <row r="29" spans="1:49" ht="15.75" customHeight="1">
      <c r="A29" s="1">
        <v>26</v>
      </c>
      <c r="B29" s="23">
        <f>'Data Entry'!B29</f>
        <v>0</v>
      </c>
      <c r="C29" s="2">
        <f>'Data Entry'!C29</f>
        <v>0</v>
      </c>
      <c r="D29" s="129">
        <f>'BA Form 2 Event Data'!E32</f>
        <v>0</v>
      </c>
      <c r="E29" s="130">
        <f>'BA Form 2 Event Data'!BJ32-'BA Form 2 Event Data'!W32</f>
        <v>0</v>
      </c>
      <c r="F29" s="131">
        <f>'BA Form 2 Event Data'!X32</f>
        <v>0</v>
      </c>
      <c r="G29" s="43">
        <f ca="1">IF(CELL("type",Adjustments!$V29) = "v",(Adjustments!$D29+Adjustments!$G29+Adjustments!$J29+Adjustments!$M29+Adjustments!$S29),0)</f>
        <v>0</v>
      </c>
      <c r="H29" s="57">
        <f>'BA Form 2 Event Data'!BK32</f>
        <v>0</v>
      </c>
      <c r="I29" s="43">
        <f ca="1">IF(CELL("type",Adjustments2040!$V29) = "v",(Adjustments2040!$E29+Adjustments2040!$H29+Adjustments2040!$K29+Adjustments2040!$N29+Adjustments2040!$Q29+Adjustments2040!$T29),0)</f>
        <v>0</v>
      </c>
      <c r="J29" s="43" t="str">
        <f t="shared" ca="1" si="0"/>
        <v/>
      </c>
      <c r="K29" s="1" t="str">
        <f>'Data Entry'!K29</f>
        <v>Y</v>
      </c>
      <c r="L29" s="32" t="str">
        <f t="shared" ca="1" si="1"/>
        <v/>
      </c>
      <c r="O29" s="28"/>
      <c r="P29" s="131">
        <f>'BA Form 2 Event Data'!AF32</f>
        <v>0</v>
      </c>
      <c r="Q29" s="131">
        <f>'BA Form 2 Event Data'!BV32</f>
        <v>0</v>
      </c>
      <c r="R29" s="151"/>
      <c r="AM29" s="190" t="s">
        <v>54</v>
      </c>
      <c r="AN29" s="190"/>
      <c r="AO29" s="190"/>
      <c r="AP29" s="190"/>
      <c r="AQ29" s="190"/>
      <c r="AR29" s="64"/>
      <c r="AS29" s="64"/>
      <c r="AT29" s="64"/>
      <c r="AU29" s="64"/>
      <c r="AV29" s="64"/>
      <c r="AW29" s="64"/>
    </row>
    <row r="30" spans="1:49" ht="15.75" customHeight="1">
      <c r="A30" s="1">
        <v>27</v>
      </c>
      <c r="B30" s="21">
        <f>'Data Entry'!B30</f>
        <v>0</v>
      </c>
      <c r="C30" s="25">
        <f>'Data Entry'!C30</f>
        <v>0</v>
      </c>
      <c r="D30" s="129">
        <f>'BA Form 2 Event Data'!E33</f>
        <v>0</v>
      </c>
      <c r="E30" s="130">
        <f>'BA Form 2 Event Data'!BJ33-'BA Form 2 Event Data'!W33</f>
        <v>0</v>
      </c>
      <c r="F30" s="131">
        <f>'BA Form 2 Event Data'!X33</f>
        <v>0</v>
      </c>
      <c r="G30" s="43">
        <f ca="1">IF(CELL("type",Adjustments!$V30) = "v",(Adjustments!$D30+Adjustments!$G30+Adjustments!$J30+Adjustments!$M30+Adjustments!$S30),0)</f>
        <v>0</v>
      </c>
      <c r="H30" s="57">
        <f>'BA Form 2 Event Data'!BK33</f>
        <v>0</v>
      </c>
      <c r="I30" s="43">
        <f ca="1">IF(CELL("type",Adjustments2040!$V30) = "v",(Adjustments2040!$E30+Adjustments2040!$H30+Adjustments2040!$K30+Adjustments2040!$N30+Adjustments2040!$Q30+Adjustments2040!$T30),0)</f>
        <v>0</v>
      </c>
      <c r="J30" s="43" t="str">
        <f t="shared" ca="1" si="0"/>
        <v/>
      </c>
      <c r="K30" s="1" t="str">
        <f>'Data Entry'!K30</f>
        <v>Y</v>
      </c>
      <c r="L30" s="32" t="str">
        <f t="shared" ca="1" si="1"/>
        <v/>
      </c>
      <c r="M30" t="s">
        <v>10</v>
      </c>
      <c r="N30" t="str">
        <f>'Data Entry'!N30</f>
        <v xml:space="preserve">Next Year's </v>
      </c>
      <c r="O30" s="3"/>
      <c r="P30" s="131">
        <f>'BA Form 2 Event Data'!AF33</f>
        <v>0</v>
      </c>
      <c r="Q30" s="131">
        <f>'BA Form 2 Event Data'!BV33</f>
        <v>0</v>
      </c>
      <c r="R30" s="151"/>
      <c r="AM30" s="190" t="s">
        <v>55</v>
      </c>
      <c r="AN30" s="190"/>
      <c r="AO30" s="190"/>
      <c r="AP30" s="190"/>
      <c r="AQ30" s="190"/>
      <c r="AR30" s="64"/>
      <c r="AS30" s="64"/>
      <c r="AT30" s="64"/>
      <c r="AU30" s="64"/>
      <c r="AV30" s="64"/>
      <c r="AW30" s="64"/>
    </row>
    <row r="31" spans="1:49" ht="16.5" customHeight="1" thickBot="1">
      <c r="A31" s="1">
        <v>28</v>
      </c>
      <c r="B31" s="21">
        <f>'Data Entry'!B31</f>
        <v>0</v>
      </c>
      <c r="C31" s="25">
        <f>'Data Entry'!C31</f>
        <v>0</v>
      </c>
      <c r="D31" s="129">
        <f>'BA Form 2 Event Data'!E34</f>
        <v>0</v>
      </c>
      <c r="E31" s="130">
        <f>'BA Form 2 Event Data'!BJ34-'BA Form 2 Event Data'!W34</f>
        <v>0</v>
      </c>
      <c r="F31" s="131">
        <f>'BA Form 2 Event Data'!X34</f>
        <v>0</v>
      </c>
      <c r="G31" s="43">
        <f ca="1">IF(CELL("type",Adjustments!$V31) = "v",(Adjustments!$D31+Adjustments!$G31+Adjustments!$J31+Adjustments!$M31+Adjustments!$S31),0)</f>
        <v>0</v>
      </c>
      <c r="H31" s="57">
        <f>'BA Form 2 Event Data'!BK34</f>
        <v>0</v>
      </c>
      <c r="I31" s="43">
        <f ca="1">IF(CELL("type",Adjustments2040!$V31) = "v",(Adjustments2040!$E31+Adjustments2040!$H31+Adjustments2040!$K31+Adjustments2040!$N31+Adjustments2040!$Q31+Adjustments2040!$T31),0)</f>
        <v>0</v>
      </c>
      <c r="J31" s="43" t="str">
        <f t="shared" ca="1" si="0"/>
        <v/>
      </c>
      <c r="K31" s="1" t="str">
        <f>'Data Entry'!K31</f>
        <v>Y</v>
      </c>
      <c r="L31" s="32" t="str">
        <f t="shared" ca="1" si="1"/>
        <v/>
      </c>
      <c r="M31" s="1">
        <f>'Data Entry'!M31</f>
        <v>-70</v>
      </c>
      <c r="N31" s="3" t="str">
        <f>'Data Entry'!N31</f>
        <v>2012 Frequency Response Obligation (FRO)</v>
      </c>
      <c r="P31" s="131">
        <f>'BA Form 2 Event Data'!AF34</f>
        <v>0</v>
      </c>
      <c r="Q31" s="131">
        <f>'BA Form 2 Event Data'!BV34</f>
        <v>0</v>
      </c>
      <c r="R31" s="151"/>
      <c r="AM31" s="190" t="s">
        <v>56</v>
      </c>
      <c r="AN31" s="190"/>
      <c r="AO31" s="190"/>
      <c r="AP31" s="190"/>
      <c r="AQ31" s="190"/>
      <c r="AR31" s="64"/>
      <c r="AS31" s="64"/>
      <c r="AT31" s="64"/>
      <c r="AU31" s="64"/>
      <c r="AV31" s="64"/>
      <c r="AW31" s="64"/>
    </row>
    <row r="32" spans="1:49" ht="25.5" customHeight="1">
      <c r="A32" s="1">
        <v>29</v>
      </c>
      <c r="B32" s="23">
        <f>'Data Entry'!B32</f>
        <v>0</v>
      </c>
      <c r="C32" s="2">
        <f>'Data Entry'!C32</f>
        <v>0</v>
      </c>
      <c r="D32" s="129">
        <f>'BA Form 2 Event Data'!E35</f>
        <v>0</v>
      </c>
      <c r="E32" s="130">
        <f>'BA Form 2 Event Data'!BJ35-'BA Form 2 Event Data'!W35</f>
        <v>0</v>
      </c>
      <c r="F32" s="132">
        <f>'BA Form 2 Event Data'!X35</f>
        <v>0</v>
      </c>
      <c r="G32" s="43">
        <f ca="1">IF(CELL("type",Adjustments!$V32) = "v",(Adjustments!$D32+Adjustments!$G32+Adjustments!$J32+Adjustments!$M32+Adjustments!$S32),0)</f>
        <v>0</v>
      </c>
      <c r="H32" s="57">
        <f>'BA Form 2 Event Data'!BK35</f>
        <v>0</v>
      </c>
      <c r="I32" s="43">
        <f ca="1">IF(CELL("type",Adjustments2040!$V32) = "v",(Adjustments2040!$E32+Adjustments2040!$H32+Adjustments2040!$K32+Adjustments2040!$N32+Adjustments2040!$Q32+Adjustments2040!$T32),0)</f>
        <v>0</v>
      </c>
      <c r="J32" s="43" t="str">
        <f t="shared" ca="1" si="0"/>
        <v/>
      </c>
      <c r="K32" s="1" t="str">
        <f>'Data Entry'!K32</f>
        <v>Y</v>
      </c>
      <c r="L32" s="32" t="str">
        <f t="shared" ca="1" si="1"/>
        <v/>
      </c>
      <c r="M32" s="26" t="e">
        <f ca="1">MIN(M34,((-M15-M14)/2)*$L$3/100,M31)</f>
        <v>#DIV/0!</v>
      </c>
      <c r="N32" s="33" t="str">
        <f>M7&amp;" Frequency Bias Setting - (minimum of FRM, next year's FRO, or "&amp;L3&amp;"% of Projected Peak [Load + Gen]/2)"</f>
        <v>1901 Frequency Bias Setting - (minimum of FRM, next year's FRO, or 0.8% of Projected Peak [Load + Gen]/2)</v>
      </c>
      <c r="P32" s="131">
        <f>'BA Form 2 Event Data'!AF35</f>
        <v>0</v>
      </c>
      <c r="Q32" s="131">
        <f>'BA Form 2 Event Data'!BV35</f>
        <v>0</v>
      </c>
      <c r="R32" s="151"/>
      <c r="AM32" s="190" t="s">
        <v>57</v>
      </c>
      <c r="AN32" s="190"/>
      <c r="AO32" s="190"/>
      <c r="AP32" s="190"/>
      <c r="AQ32" s="190"/>
      <c r="AR32" s="64"/>
      <c r="AS32" s="64"/>
      <c r="AT32" s="64"/>
      <c r="AU32" s="64"/>
      <c r="AV32" s="64"/>
      <c r="AW32" s="64"/>
    </row>
    <row r="33" spans="1:49" ht="15.75" customHeight="1">
      <c r="A33" s="1">
        <v>30</v>
      </c>
      <c r="B33" s="23">
        <f>'Data Entry'!B33</f>
        <v>0</v>
      </c>
      <c r="C33" s="2">
        <f>'Data Entry'!C33</f>
        <v>0</v>
      </c>
      <c r="D33" s="129">
        <f>'BA Form 2 Event Data'!E36</f>
        <v>0</v>
      </c>
      <c r="E33" s="130">
        <f>'BA Form 2 Event Data'!BJ36-'BA Form 2 Event Data'!W36</f>
        <v>0</v>
      </c>
      <c r="F33" s="132">
        <f>'BA Form 2 Event Data'!X36</f>
        <v>0</v>
      </c>
      <c r="G33" s="43">
        <f ca="1">IF(CELL("type",Adjustments!$V33) = "v",(Adjustments!$D33+Adjustments!$G33+Adjustments!$J33+Adjustments!$M33+Adjustments!$S33),0)</f>
        <v>0</v>
      </c>
      <c r="H33" s="57">
        <f>'BA Form 2 Event Data'!BK36</f>
        <v>0</v>
      </c>
      <c r="I33" s="43">
        <f ca="1">IF(CELL("type",Adjustments2040!$V33) = "v",(Adjustments2040!$E33+Adjustments2040!$H33+Adjustments2040!$K33+Adjustments2040!$N33+Adjustments2040!$Q33+Adjustments2040!$T33),0)</f>
        <v>0</v>
      </c>
      <c r="J33" s="43" t="str">
        <f t="shared" ca="1" si="0"/>
        <v/>
      </c>
      <c r="K33" s="1" t="str">
        <f>'Data Entry'!K33</f>
        <v>Y</v>
      </c>
      <c r="L33" s="32" t="str">
        <f t="shared" ca="1" si="1"/>
        <v/>
      </c>
      <c r="M33" s="34"/>
      <c r="N33" s="35"/>
      <c r="P33" s="131">
        <f>'BA Form 2 Event Data'!AF36</f>
        <v>0</v>
      </c>
      <c r="Q33" s="131">
        <f>'BA Form 2 Event Data'!BV36</f>
        <v>0</v>
      </c>
      <c r="R33" s="151"/>
      <c r="AJ33" t="s">
        <v>20</v>
      </c>
      <c r="AM33" s="190" t="s">
        <v>98</v>
      </c>
      <c r="AN33" s="190"/>
      <c r="AO33" s="190"/>
      <c r="AP33" s="190"/>
      <c r="AQ33" s="190"/>
      <c r="AR33" s="64"/>
      <c r="AS33" s="64"/>
      <c r="AT33" s="64"/>
      <c r="AU33" s="64"/>
      <c r="AV33" s="64"/>
      <c r="AW33" s="64"/>
    </row>
    <row r="34" spans="1:49" ht="16.5" customHeight="1" thickBot="1">
      <c r="A34" s="1">
        <v>31</v>
      </c>
      <c r="B34" s="21">
        <f>'Data Entry'!B34</f>
        <v>0</v>
      </c>
      <c r="C34" s="25">
        <f>'Data Entry'!C34</f>
        <v>0</v>
      </c>
      <c r="D34" s="129">
        <f>'BA Form 2 Event Data'!E37</f>
        <v>0</v>
      </c>
      <c r="E34" s="130">
        <f>'BA Form 2 Event Data'!BJ37-'BA Form 2 Event Data'!W37</f>
        <v>0</v>
      </c>
      <c r="F34" s="131">
        <f>'BA Form 2 Event Data'!X37</f>
        <v>0</v>
      </c>
      <c r="G34" s="43">
        <f ca="1">IF(CELL("type",Adjustments!$V34) = "v",(Adjustments!$D34+Adjustments!$G34+Adjustments!$J34+Adjustments!$M34+Adjustments!$S34),0)</f>
        <v>0</v>
      </c>
      <c r="H34" s="57">
        <f>'BA Form 2 Event Data'!BK37</f>
        <v>0</v>
      </c>
      <c r="I34" s="43">
        <f ca="1">IF(CELL("type",Adjustments2040!$V34) = "v",(Adjustments2040!$E34+Adjustments2040!$H34+Adjustments2040!$K34+Adjustments2040!$N34+Adjustments2040!$Q34+Adjustments2040!$T34),0)</f>
        <v>0</v>
      </c>
      <c r="J34" s="43" t="str">
        <f t="shared" ca="1" si="0"/>
        <v/>
      </c>
      <c r="K34" s="1" t="str">
        <f>'Data Entry'!K34</f>
        <v>Y</v>
      </c>
      <c r="L34" s="32" t="str">
        <f t="shared" ca="1" si="1"/>
        <v/>
      </c>
      <c r="M34" s="27" t="e">
        <f ca="1">MEDIAN(J4:J45)</f>
        <v>#DIV/0!</v>
      </c>
      <c r="N34" s="36" t="str">
        <f>M18&amp;" FRM - Median Frequency Response (MW/0.1Hz)"</f>
        <v>1900 FRM - Median Frequency Response (MW/0.1Hz)</v>
      </c>
      <c r="P34" s="131">
        <f>'BA Form 2 Event Data'!AF37</f>
        <v>0</v>
      </c>
      <c r="Q34" s="131">
        <f>'BA Form 2 Event Data'!BV37</f>
        <v>0</v>
      </c>
      <c r="R34" s="151"/>
      <c r="AJ34" t="s">
        <v>72</v>
      </c>
      <c r="AM34" s="190" t="s">
        <v>99</v>
      </c>
      <c r="AN34" s="190"/>
      <c r="AO34" s="190"/>
      <c r="AP34" s="190"/>
      <c r="AQ34" s="190"/>
      <c r="AR34" s="64"/>
      <c r="AS34" s="64"/>
      <c r="AT34" s="64"/>
      <c r="AU34" s="64"/>
      <c r="AV34" s="64"/>
      <c r="AW34" s="64"/>
    </row>
    <row r="35" spans="1:49" ht="15.75" customHeight="1">
      <c r="A35" s="1">
        <v>32</v>
      </c>
      <c r="B35" s="21">
        <f>'Data Entry'!B35</f>
        <v>0</v>
      </c>
      <c r="C35" s="25">
        <f>'Data Entry'!C35</f>
        <v>0</v>
      </c>
      <c r="D35" s="129">
        <f>'BA Form 2 Event Data'!E38</f>
        <v>0</v>
      </c>
      <c r="E35" s="130">
        <f>'BA Form 2 Event Data'!BJ38-'BA Form 2 Event Data'!W38</f>
        <v>0</v>
      </c>
      <c r="F35" s="131">
        <f>'BA Form 2 Event Data'!X38</f>
        <v>0</v>
      </c>
      <c r="G35" s="43">
        <f ca="1">IF(CELL("type",Adjustments!$V35) = "v",(Adjustments!$D35+Adjustments!$G35+Adjustments!$J35+Adjustments!$M35+Adjustments!$S35),0)</f>
        <v>0</v>
      </c>
      <c r="H35" s="57">
        <f>'BA Form 2 Event Data'!BK38</f>
        <v>0</v>
      </c>
      <c r="I35" s="43">
        <f ca="1">IF(CELL("type",Adjustments2040!$V35) = "v",(Adjustments2040!$E35+Adjustments2040!$H35+Adjustments2040!$K35+Adjustments2040!$N35+Adjustments2040!$Q35+Adjustments2040!$T35),0)</f>
        <v>0</v>
      </c>
      <c r="J35" s="43" t="str">
        <f t="shared" ca="1" si="0"/>
        <v/>
      </c>
      <c r="K35" s="1" t="str">
        <f>'Data Entry'!K35</f>
        <v>Y</v>
      </c>
      <c r="L35" s="32" t="str">
        <f t="shared" ca="1" si="1"/>
        <v/>
      </c>
      <c r="P35" s="131">
        <f>'BA Form 2 Event Data'!AF38</f>
        <v>0</v>
      </c>
      <c r="Q35" s="131">
        <f>'BA Form 2 Event Data'!BV38</f>
        <v>0</v>
      </c>
      <c r="R35" s="151"/>
      <c r="AM35" s="190" t="s">
        <v>58</v>
      </c>
      <c r="AN35" s="190"/>
      <c r="AO35" s="190"/>
      <c r="AP35" s="190"/>
      <c r="AQ35" s="190"/>
      <c r="AR35" s="64"/>
      <c r="AS35" s="64"/>
      <c r="AT35" s="64"/>
      <c r="AU35" s="64"/>
      <c r="AV35" s="64"/>
      <c r="AW35" s="64"/>
    </row>
    <row r="36" spans="1:49" ht="15.75" customHeight="1">
      <c r="A36" s="1">
        <v>33</v>
      </c>
      <c r="B36" s="23">
        <f>'Data Entry'!B36</f>
        <v>0</v>
      </c>
      <c r="C36" s="2">
        <f>'Data Entry'!C36</f>
        <v>0</v>
      </c>
      <c r="D36" s="129">
        <f>'BA Form 2 Event Data'!E39</f>
        <v>0</v>
      </c>
      <c r="E36" s="130">
        <f>'BA Form 2 Event Data'!BJ39-'BA Form 2 Event Data'!W39</f>
        <v>0</v>
      </c>
      <c r="F36" s="132">
        <f>'BA Form 2 Event Data'!X39</f>
        <v>0</v>
      </c>
      <c r="G36" s="43">
        <f ca="1">IF(CELL("type",Adjustments!$V36) = "v",(Adjustments!$D36+Adjustments!$G36+Adjustments!$J36+Adjustments!$M36+Adjustments!$S36),0)</f>
        <v>0</v>
      </c>
      <c r="H36" s="57">
        <f>'BA Form 2 Event Data'!BK39</f>
        <v>0</v>
      </c>
      <c r="I36" s="43">
        <f ca="1">IF(CELL("type",Adjustments2040!$V36) = "v",(Adjustments2040!$E36+Adjustments2040!$H36+Adjustments2040!$K36+Adjustments2040!$N36+Adjustments2040!$Q36+Adjustments2040!$T36),0)</f>
        <v>0</v>
      </c>
      <c r="J36" s="43" t="str">
        <f t="shared" ca="1" si="0"/>
        <v/>
      </c>
      <c r="K36" s="1" t="str">
        <f>'Data Entry'!K36</f>
        <v>Y</v>
      </c>
      <c r="L36" s="32" t="str">
        <f t="shared" ca="1" si="1"/>
        <v/>
      </c>
      <c r="P36" s="131">
        <f>'BA Form 2 Event Data'!AF39</f>
        <v>0</v>
      </c>
      <c r="Q36" s="131">
        <f>'BA Form 2 Event Data'!BV39</f>
        <v>0</v>
      </c>
      <c r="R36" s="151"/>
      <c r="AM36" s="190" t="s">
        <v>59</v>
      </c>
      <c r="AN36" s="190"/>
      <c r="AO36" s="190"/>
      <c r="AP36" s="190"/>
      <c r="AQ36" s="190"/>
      <c r="AR36" s="64"/>
      <c r="AS36" s="64"/>
      <c r="AT36" s="64"/>
      <c r="AU36" s="64"/>
      <c r="AV36" s="64"/>
      <c r="AW36" s="64"/>
    </row>
    <row r="37" spans="1:49" ht="15.75" customHeight="1">
      <c r="A37" s="1">
        <v>34</v>
      </c>
      <c r="B37" s="23">
        <f>'Data Entry'!B37</f>
        <v>0</v>
      </c>
      <c r="C37" s="2">
        <f>'Data Entry'!C37</f>
        <v>0</v>
      </c>
      <c r="D37" s="129">
        <f>'BA Form 2 Event Data'!E40</f>
        <v>0</v>
      </c>
      <c r="E37" s="130">
        <f>'BA Form 2 Event Data'!BJ40-'BA Form 2 Event Data'!W40</f>
        <v>0</v>
      </c>
      <c r="F37" s="132">
        <f>'BA Form 2 Event Data'!X40</f>
        <v>0</v>
      </c>
      <c r="G37" s="43">
        <f ca="1">IF(CELL("type",Adjustments!$V37) = "v",(Adjustments!$D37+Adjustments!$G37+Adjustments!$J37+Adjustments!$M37+Adjustments!$S37),0)</f>
        <v>0</v>
      </c>
      <c r="H37" s="57">
        <f>'BA Form 2 Event Data'!BK40</f>
        <v>0</v>
      </c>
      <c r="I37" s="43">
        <f ca="1">IF(CELL("type",Adjustments2040!$V37) = "v",(Adjustments2040!$E37+Adjustments2040!$H37+Adjustments2040!$K37+Adjustments2040!$N37+Adjustments2040!$Q37+Adjustments2040!$T37),0)</f>
        <v>0</v>
      </c>
      <c r="J37" s="43" t="str">
        <f t="shared" ca="1" si="0"/>
        <v/>
      </c>
      <c r="K37" s="1" t="str">
        <f>'Data Entry'!K37</f>
        <v>Y</v>
      </c>
      <c r="L37" s="32" t="str">
        <f t="shared" ca="1" si="1"/>
        <v/>
      </c>
      <c r="P37" s="131">
        <f>'BA Form 2 Event Data'!AF40</f>
        <v>0</v>
      </c>
      <c r="Q37" s="131">
        <f>'BA Form 2 Event Data'!BV40</f>
        <v>0</v>
      </c>
      <c r="R37" s="151"/>
      <c r="AM37" s="190" t="s">
        <v>100</v>
      </c>
      <c r="AN37" s="190"/>
      <c r="AO37" s="190"/>
      <c r="AP37" s="190"/>
      <c r="AQ37" s="190"/>
      <c r="AR37" s="64"/>
      <c r="AS37" s="64"/>
      <c r="AT37" s="64"/>
      <c r="AU37" s="64"/>
      <c r="AV37" s="64"/>
      <c r="AW37" s="64"/>
    </row>
    <row r="38" spans="1:49" ht="15.75" customHeight="1">
      <c r="A38" s="1">
        <v>35</v>
      </c>
      <c r="B38" s="21">
        <f>'Data Entry'!B38</f>
        <v>0</v>
      </c>
      <c r="C38" s="25">
        <f>'Data Entry'!C38</f>
        <v>0</v>
      </c>
      <c r="D38" s="129">
        <f>'BA Form 2 Event Data'!E41</f>
        <v>0</v>
      </c>
      <c r="E38" s="130">
        <f>'BA Form 2 Event Data'!BJ41-'BA Form 2 Event Data'!W41</f>
        <v>0</v>
      </c>
      <c r="F38" s="131">
        <f>'BA Form 2 Event Data'!X41</f>
        <v>0</v>
      </c>
      <c r="G38" s="43">
        <f ca="1">IF(CELL("type",Adjustments!$V38) = "v",(Adjustments!$D38+Adjustments!$G38+Adjustments!$J38+Adjustments!$M38+Adjustments!$S38),0)</f>
        <v>0</v>
      </c>
      <c r="H38" s="57">
        <f>'BA Form 2 Event Data'!BK41</f>
        <v>0</v>
      </c>
      <c r="I38" s="43">
        <f ca="1">IF(CELL("type",Adjustments2040!$V38) = "v",(Adjustments2040!$E38+Adjustments2040!$H38+Adjustments2040!$K38+Adjustments2040!$N38+Adjustments2040!$Q38+Adjustments2040!$T38),0)</f>
        <v>0</v>
      </c>
      <c r="J38" s="43" t="str">
        <f t="shared" ca="1" si="0"/>
        <v/>
      </c>
      <c r="K38" s="1" t="str">
        <f>'Data Entry'!K38</f>
        <v>Y</v>
      </c>
      <c r="L38" s="32" t="str">
        <f t="shared" ca="1" si="1"/>
        <v/>
      </c>
      <c r="P38" s="131">
        <f>'BA Form 2 Event Data'!AF41</f>
        <v>0</v>
      </c>
      <c r="Q38" s="131">
        <f>'BA Form 2 Event Data'!BV41</f>
        <v>0</v>
      </c>
      <c r="R38" s="151"/>
      <c r="AM38" s="190" t="s">
        <v>60</v>
      </c>
      <c r="AN38" s="190"/>
      <c r="AO38" s="190"/>
      <c r="AP38" s="190"/>
      <c r="AQ38" s="190"/>
      <c r="AR38" s="64"/>
      <c r="AS38" s="64"/>
      <c r="AT38" s="64"/>
      <c r="AU38" s="64"/>
      <c r="AV38" s="64"/>
      <c r="AW38" s="64"/>
    </row>
    <row r="39" spans="1:49" ht="15.75" customHeight="1">
      <c r="A39" s="1">
        <v>36</v>
      </c>
      <c r="B39" s="21">
        <f>'Data Entry'!B39</f>
        <v>0</v>
      </c>
      <c r="C39" s="25">
        <f>'Data Entry'!C39</f>
        <v>0</v>
      </c>
      <c r="D39" s="129">
        <f>'BA Form 2 Event Data'!E42</f>
        <v>0</v>
      </c>
      <c r="E39" s="130">
        <f>'BA Form 2 Event Data'!BJ42-'BA Form 2 Event Data'!W42</f>
        <v>0</v>
      </c>
      <c r="F39" s="131">
        <f>'BA Form 2 Event Data'!X42</f>
        <v>0</v>
      </c>
      <c r="G39" s="43">
        <f ca="1">IF(CELL("type",Adjustments!$V39) = "v",(Adjustments!$D39+Adjustments!$G39+Adjustments!$J39+Adjustments!$M39+Adjustments!$S39),0)</f>
        <v>0</v>
      </c>
      <c r="H39" s="57">
        <f>'BA Form 2 Event Data'!BK42</f>
        <v>0</v>
      </c>
      <c r="I39" s="43">
        <f ca="1">IF(CELL("type",Adjustments2040!$V39) = "v",(Adjustments2040!$E39+Adjustments2040!$H39+Adjustments2040!$K39+Adjustments2040!$N39+Adjustments2040!$Q39+Adjustments2040!$T39),0)</f>
        <v>0</v>
      </c>
      <c r="J39" s="43" t="str">
        <f t="shared" ca="1" si="0"/>
        <v/>
      </c>
      <c r="K39" s="1" t="str">
        <f>'Data Entry'!K39</f>
        <v>Y</v>
      </c>
      <c r="L39" s="32" t="str">
        <f t="shared" ca="1" si="1"/>
        <v/>
      </c>
      <c r="P39" s="131">
        <f>'BA Form 2 Event Data'!AF42</f>
        <v>0</v>
      </c>
      <c r="Q39" s="131">
        <f>'BA Form 2 Event Data'!BV42</f>
        <v>0</v>
      </c>
      <c r="R39" s="151"/>
      <c r="AM39" s="190" t="s">
        <v>101</v>
      </c>
      <c r="AN39" s="190"/>
      <c r="AO39" s="190"/>
      <c r="AP39" s="190"/>
      <c r="AQ39" s="190"/>
      <c r="AR39" s="64"/>
      <c r="AS39" s="64"/>
      <c r="AT39" s="64"/>
      <c r="AU39" s="64"/>
      <c r="AV39" s="64"/>
      <c r="AW39" s="64"/>
    </row>
    <row r="40" spans="1:49" ht="15.75" customHeight="1">
      <c r="A40" s="1">
        <v>37</v>
      </c>
      <c r="B40" s="23">
        <f>'Data Entry'!B40</f>
        <v>0</v>
      </c>
      <c r="C40" s="2">
        <f>'Data Entry'!C40</f>
        <v>0</v>
      </c>
      <c r="D40" s="129">
        <f>'BA Form 2 Event Data'!E43</f>
        <v>0</v>
      </c>
      <c r="E40" s="130">
        <f>'BA Form 2 Event Data'!BJ43-'BA Form 2 Event Data'!W43</f>
        <v>0</v>
      </c>
      <c r="F40" s="132">
        <f>'BA Form 2 Event Data'!X43</f>
        <v>0</v>
      </c>
      <c r="G40" s="43">
        <f ca="1">IF(CELL("type",Adjustments!$V40) = "v",(Adjustments!$D40+Adjustments!$G40+Adjustments!$J40+Adjustments!$M40+Adjustments!$S40),0)</f>
        <v>0</v>
      </c>
      <c r="H40" s="57">
        <f>'BA Form 2 Event Data'!BK43</f>
        <v>0</v>
      </c>
      <c r="I40" s="43">
        <f ca="1">IF(CELL("type",Adjustments2040!$V40) = "v",(Adjustments2040!$E40+Adjustments2040!$H40+Adjustments2040!$K40+Adjustments2040!$N40+Adjustments2040!$Q40+Adjustments2040!$T40),0)</f>
        <v>0</v>
      </c>
      <c r="J40" s="43" t="str">
        <f t="shared" ca="1" si="0"/>
        <v/>
      </c>
      <c r="K40" s="1" t="str">
        <f>'Data Entry'!K40</f>
        <v>Y</v>
      </c>
      <c r="L40" s="32" t="str">
        <f t="shared" ca="1" si="1"/>
        <v/>
      </c>
      <c r="P40" s="131">
        <f>'BA Form 2 Event Data'!AF43</f>
        <v>0</v>
      </c>
      <c r="Q40" s="131">
        <f>'BA Form 2 Event Data'!BV43</f>
        <v>0</v>
      </c>
      <c r="R40" s="151"/>
      <c r="AM40" s="190" t="s">
        <v>59</v>
      </c>
      <c r="AN40" s="190"/>
      <c r="AO40" s="190"/>
      <c r="AP40" s="190"/>
      <c r="AQ40" s="190"/>
      <c r="AR40" s="64"/>
      <c r="AS40" s="64"/>
      <c r="AT40" s="64"/>
      <c r="AU40" s="64"/>
      <c r="AV40" s="64"/>
      <c r="AW40" s="64"/>
    </row>
    <row r="41" spans="1:49" ht="15.75" customHeight="1">
      <c r="A41" s="1">
        <v>38</v>
      </c>
      <c r="B41" s="23">
        <f>'Data Entry'!B41</f>
        <v>0</v>
      </c>
      <c r="C41" s="2">
        <f>'Data Entry'!C41</f>
        <v>0</v>
      </c>
      <c r="D41" s="129">
        <f>'BA Form 2 Event Data'!E44</f>
        <v>0</v>
      </c>
      <c r="E41" s="130">
        <f>'BA Form 2 Event Data'!BJ44-'BA Form 2 Event Data'!W44</f>
        <v>0</v>
      </c>
      <c r="F41" s="132">
        <f>'BA Form 2 Event Data'!X44</f>
        <v>0</v>
      </c>
      <c r="G41" s="43">
        <f ca="1">IF(CELL("type",Adjustments!$V41) = "v",(Adjustments!$D41+Adjustments!$G41+Adjustments!$J41+Adjustments!$M41+Adjustments!$S41),0)</f>
        <v>0</v>
      </c>
      <c r="H41" s="57">
        <f>'BA Form 2 Event Data'!BK44</f>
        <v>0</v>
      </c>
      <c r="I41" s="43">
        <f ca="1">IF(CELL("type",Adjustments2040!$V41) = "v",(Adjustments2040!$E41+Adjustments2040!$H41+Adjustments2040!$K41+Adjustments2040!$N41+Adjustments2040!$Q41+Adjustments2040!$T41),0)</f>
        <v>0</v>
      </c>
      <c r="J41" s="43" t="str">
        <f t="shared" ca="1" si="0"/>
        <v/>
      </c>
      <c r="K41" s="1" t="str">
        <f>'Data Entry'!K41</f>
        <v>Y</v>
      </c>
      <c r="L41" s="32" t="str">
        <f t="shared" ca="1" si="1"/>
        <v/>
      </c>
      <c r="P41" s="131">
        <f>'BA Form 2 Event Data'!AF44</f>
        <v>0</v>
      </c>
      <c r="Q41" s="131">
        <f>'BA Form 2 Event Data'!BV44</f>
        <v>0</v>
      </c>
      <c r="R41" s="151"/>
      <c r="AM41" s="190" t="s">
        <v>100</v>
      </c>
      <c r="AN41" s="190"/>
      <c r="AO41" s="190"/>
      <c r="AP41" s="190"/>
      <c r="AQ41" s="190"/>
      <c r="AR41" s="64"/>
      <c r="AS41" s="64"/>
      <c r="AT41" s="64"/>
      <c r="AU41" s="64"/>
      <c r="AV41" s="64"/>
      <c r="AW41" s="64"/>
    </row>
    <row r="42" spans="1:49" ht="15.75" customHeight="1">
      <c r="A42" s="1">
        <v>39</v>
      </c>
      <c r="B42" s="21">
        <f>'Data Entry'!B42</f>
        <v>0</v>
      </c>
      <c r="C42" s="25">
        <f>'Data Entry'!C42</f>
        <v>0</v>
      </c>
      <c r="D42" s="129">
        <f>'BA Form 2 Event Data'!E45</f>
        <v>0</v>
      </c>
      <c r="E42" s="130">
        <f>'BA Form 2 Event Data'!BJ45-'BA Form 2 Event Data'!W45</f>
        <v>0</v>
      </c>
      <c r="F42" s="131">
        <f>'BA Form 2 Event Data'!X45</f>
        <v>0</v>
      </c>
      <c r="G42" s="43">
        <f ca="1">IF(CELL("type",Adjustments!$V42) = "v",(Adjustments!$D42+Adjustments!$G42+Adjustments!$J42+Adjustments!$M42+Adjustments!$S42),0)</f>
        <v>0</v>
      </c>
      <c r="H42" s="57">
        <f>'BA Form 2 Event Data'!BK45</f>
        <v>0</v>
      </c>
      <c r="I42" s="43">
        <f ca="1">IF(CELL("type",Adjustments2040!$V42) = "v",(Adjustments2040!$E42+Adjustments2040!$H42+Adjustments2040!$K42+Adjustments2040!$N42+Adjustments2040!$Q42+Adjustments2040!$T42),0)</f>
        <v>0</v>
      </c>
      <c r="J42" s="43" t="str">
        <f t="shared" ca="1" si="0"/>
        <v/>
      </c>
      <c r="K42" s="1" t="str">
        <f>'Data Entry'!K42</f>
        <v>Y</v>
      </c>
      <c r="L42" s="32" t="str">
        <f t="shared" ca="1" si="1"/>
        <v/>
      </c>
      <c r="P42" s="131">
        <f>'BA Form 2 Event Data'!AF45</f>
        <v>0</v>
      </c>
      <c r="Q42" s="131">
        <f>'BA Form 2 Event Data'!BV45</f>
        <v>0</v>
      </c>
      <c r="R42" s="151"/>
      <c r="AM42" s="190" t="s">
        <v>60</v>
      </c>
      <c r="AN42" s="190"/>
      <c r="AO42" s="190"/>
      <c r="AP42" s="190"/>
      <c r="AQ42" s="190"/>
      <c r="AR42" s="64"/>
      <c r="AS42" s="64"/>
      <c r="AT42" s="64"/>
      <c r="AU42" s="64"/>
      <c r="AV42" s="64"/>
      <c r="AW42" s="64"/>
    </row>
    <row r="43" spans="1:49" ht="15.75" customHeight="1">
      <c r="A43" s="1">
        <v>40</v>
      </c>
      <c r="B43" s="21">
        <f>'Data Entry'!B43</f>
        <v>0</v>
      </c>
      <c r="C43" s="25">
        <f>'Data Entry'!C43</f>
        <v>0</v>
      </c>
      <c r="D43" s="129">
        <f>'BA Form 2 Event Data'!E46</f>
        <v>0</v>
      </c>
      <c r="E43" s="130">
        <f>'BA Form 2 Event Data'!BJ46-'BA Form 2 Event Data'!W46</f>
        <v>0</v>
      </c>
      <c r="F43" s="131">
        <f>'BA Form 2 Event Data'!X46</f>
        <v>0</v>
      </c>
      <c r="G43" s="43">
        <f ca="1">IF(CELL("type",Adjustments!$V43) = "v",(Adjustments!$D43+Adjustments!$G43+Adjustments!$J43+Adjustments!$M43+Adjustments!$S43),0)</f>
        <v>0</v>
      </c>
      <c r="H43" s="57">
        <f>'BA Form 2 Event Data'!BK46</f>
        <v>0</v>
      </c>
      <c r="I43" s="43">
        <f ca="1">IF(CELL("type",Adjustments2040!$V43) = "v",(Adjustments2040!$E43+Adjustments2040!$H43+Adjustments2040!$K43+Adjustments2040!$N43+Adjustments2040!$Q43+Adjustments2040!$T43),0)</f>
        <v>0</v>
      </c>
      <c r="J43" s="43" t="str">
        <f t="shared" ca="1" si="0"/>
        <v/>
      </c>
      <c r="K43" s="1" t="str">
        <f>'Data Entry'!K43</f>
        <v>Y</v>
      </c>
      <c r="L43" s="32" t="str">
        <f t="shared" ca="1" si="1"/>
        <v/>
      </c>
      <c r="P43" s="131">
        <f>'BA Form 2 Event Data'!AF46</f>
        <v>0</v>
      </c>
      <c r="Q43" s="131">
        <f>'BA Form 2 Event Data'!BV46</f>
        <v>0</v>
      </c>
      <c r="R43" s="151"/>
      <c r="AM43" s="190" t="s">
        <v>101</v>
      </c>
      <c r="AN43" s="190"/>
      <c r="AO43" s="190"/>
      <c r="AP43" s="190"/>
      <c r="AQ43" s="190"/>
      <c r="AR43" s="64"/>
      <c r="AS43" s="64"/>
      <c r="AT43" s="64"/>
      <c r="AU43" s="64"/>
      <c r="AV43" s="64"/>
      <c r="AW43" s="64"/>
    </row>
    <row r="44" spans="1:49" ht="15.75" customHeight="1">
      <c r="A44" s="1">
        <v>41</v>
      </c>
      <c r="B44" s="23">
        <f>'Data Entry'!B44</f>
        <v>0</v>
      </c>
      <c r="C44" s="2">
        <f>'Data Entry'!C44</f>
        <v>0</v>
      </c>
      <c r="D44" s="129">
        <f>'BA Form 2 Event Data'!E47</f>
        <v>0</v>
      </c>
      <c r="E44" s="130">
        <f>'BA Form 2 Event Data'!BJ47-'BA Form 2 Event Data'!W47</f>
        <v>0</v>
      </c>
      <c r="F44" s="132">
        <f>'BA Form 2 Event Data'!X47</f>
        <v>0</v>
      </c>
      <c r="G44" s="43">
        <f ca="1">IF(CELL("type",Adjustments!$V44) = "v",(Adjustments!$D44+Adjustments!$G44+Adjustments!$J44+Adjustments!$M44+Adjustments!$S44),0)</f>
        <v>0</v>
      </c>
      <c r="H44" s="57">
        <f>'BA Form 2 Event Data'!BK47</f>
        <v>0</v>
      </c>
      <c r="I44" s="43">
        <f ca="1">IF(CELL("type",Adjustments2040!$V44) = "v",(Adjustments2040!$E44+Adjustments2040!$H44+Adjustments2040!$K44+Adjustments2040!$N44+Adjustments2040!$Q44+Adjustments2040!$T44),0)</f>
        <v>0</v>
      </c>
      <c r="J44" s="43" t="str">
        <f t="shared" ca="1" si="0"/>
        <v/>
      </c>
      <c r="K44" s="1" t="str">
        <f>'Data Entry'!K44</f>
        <v>Y</v>
      </c>
      <c r="L44" s="32" t="str">
        <f t="shared" ca="1" si="1"/>
        <v/>
      </c>
      <c r="P44" s="131">
        <f>'BA Form 2 Event Data'!AF47</f>
        <v>0</v>
      </c>
      <c r="Q44" s="131">
        <f>'BA Form 2 Event Data'!BV47</f>
        <v>0</v>
      </c>
      <c r="R44" s="151"/>
      <c r="AM44" s="190" t="s">
        <v>59</v>
      </c>
      <c r="AN44" s="190"/>
      <c r="AO44" s="190"/>
      <c r="AP44" s="190"/>
      <c r="AQ44" s="190"/>
      <c r="AR44" s="64"/>
      <c r="AS44" s="64"/>
      <c r="AT44" s="64"/>
      <c r="AU44" s="64"/>
      <c r="AV44" s="64"/>
      <c r="AW44" s="64"/>
    </row>
    <row r="45" spans="1:49" ht="15.75" customHeight="1">
      <c r="A45" s="1">
        <v>42</v>
      </c>
      <c r="B45" s="23">
        <f>'Data Entry'!B45</f>
        <v>0</v>
      </c>
      <c r="C45" s="2">
        <f>'Data Entry'!C45</f>
        <v>0</v>
      </c>
      <c r="D45" s="129">
        <f>'BA Form 2 Event Data'!E48</f>
        <v>0</v>
      </c>
      <c r="E45" s="130">
        <f>'BA Form 2 Event Data'!BJ48-'BA Form 2 Event Data'!W48</f>
        <v>0</v>
      </c>
      <c r="F45" s="132">
        <f>'BA Form 2 Event Data'!X48</f>
        <v>0</v>
      </c>
      <c r="G45" s="43">
        <f ca="1">IF(CELL("type",Adjustments!$V45) = "v",(Adjustments!$D45+Adjustments!$G45+Adjustments!$J45+Adjustments!$M45+Adjustments!$S45),0)</f>
        <v>0</v>
      </c>
      <c r="H45" s="57">
        <f>'BA Form 2 Event Data'!BK48</f>
        <v>0</v>
      </c>
      <c r="I45" s="43">
        <f ca="1">IF(CELL("type",Adjustments2040!$V45) = "v",(Adjustments2040!$E45+Adjustments2040!$H45+Adjustments2040!$K45+Adjustments2040!$N45+Adjustments2040!$Q45+Adjustments2040!$T45),0)</f>
        <v>0</v>
      </c>
      <c r="J45" s="43" t="str">
        <f t="shared" ca="1" si="0"/>
        <v/>
      </c>
      <c r="K45" s="1" t="str">
        <f>'Data Entry'!K45</f>
        <v>Y</v>
      </c>
      <c r="L45" s="32" t="str">
        <f t="shared" ca="1" si="1"/>
        <v/>
      </c>
      <c r="P45" s="131">
        <f>'BA Form 2 Event Data'!AF48</f>
        <v>0</v>
      </c>
      <c r="Q45" s="131">
        <f>'BA Form 2 Event Data'!BV48</f>
        <v>0</v>
      </c>
      <c r="R45" s="151"/>
      <c r="AM45" s="190" t="s">
        <v>100</v>
      </c>
      <c r="AN45" s="190"/>
      <c r="AO45" s="190"/>
      <c r="AP45" s="190"/>
      <c r="AQ45" s="190"/>
      <c r="AR45" s="64"/>
      <c r="AS45" s="64"/>
      <c r="AT45" s="64"/>
      <c r="AU45" s="64"/>
      <c r="AV45" s="64"/>
      <c r="AW45" s="64"/>
    </row>
    <row r="46" spans="1:49" ht="15.75" customHeight="1">
      <c r="AM46" s="190" t="s">
        <v>102</v>
      </c>
      <c r="AN46" s="190"/>
      <c r="AO46" s="190"/>
      <c r="AP46" s="190"/>
      <c r="AQ46" s="190"/>
      <c r="AR46" s="64"/>
      <c r="AS46" s="64"/>
      <c r="AT46" s="64"/>
      <c r="AU46" s="64"/>
      <c r="AV46" s="64"/>
      <c r="AW46" s="64"/>
    </row>
    <row r="47" spans="1:49" ht="16.5" customHeight="1">
      <c r="C47" s="5"/>
      <c r="D47" s="5"/>
      <c r="E47" s="5"/>
      <c r="K47" s="29"/>
      <c r="L47" s="29"/>
      <c r="AM47" s="190" t="s">
        <v>61</v>
      </c>
      <c r="AN47" s="190"/>
      <c r="AO47" s="190"/>
      <c r="AP47" s="190"/>
      <c r="AQ47" s="190"/>
      <c r="AR47" s="64"/>
      <c r="AS47" s="64"/>
      <c r="AT47" s="64"/>
      <c r="AU47" s="64"/>
      <c r="AV47" s="64"/>
      <c r="AW47" s="64"/>
    </row>
    <row r="48" spans="1:49" ht="16.5" customHeight="1">
      <c r="B48"/>
      <c r="C48"/>
      <c r="D48"/>
      <c r="E48"/>
      <c r="AM48" s="190" t="s">
        <v>103</v>
      </c>
      <c r="AN48" s="190"/>
      <c r="AO48" s="190"/>
      <c r="AP48" s="190"/>
      <c r="AQ48" s="190"/>
      <c r="AR48" s="64"/>
      <c r="AS48" s="64"/>
      <c r="AT48" s="64"/>
      <c r="AU48" s="64"/>
      <c r="AV48" s="64"/>
      <c r="AW48" s="64"/>
    </row>
    <row r="49" spans="2:49" ht="16.5" customHeight="1">
      <c r="B49"/>
      <c r="C49"/>
      <c r="D49"/>
      <c r="E49"/>
      <c r="AM49" s="190" t="s">
        <v>104</v>
      </c>
      <c r="AN49" s="190"/>
      <c r="AO49" s="190"/>
      <c r="AP49" s="190"/>
      <c r="AQ49" s="190"/>
      <c r="AR49" s="64"/>
      <c r="AS49" s="64"/>
      <c r="AT49" s="64"/>
      <c r="AU49" s="64"/>
      <c r="AV49" s="64"/>
      <c r="AW49" s="64"/>
    </row>
    <row r="50" spans="2:49" ht="15.75" customHeight="1">
      <c r="B50"/>
      <c r="C50"/>
      <c r="D50"/>
      <c r="E50"/>
      <c r="AM50" s="190" t="s">
        <v>105</v>
      </c>
      <c r="AN50" s="190"/>
      <c r="AO50" s="190"/>
      <c r="AP50" s="190"/>
      <c r="AQ50" s="190"/>
      <c r="AR50" s="64"/>
      <c r="AS50" s="64"/>
      <c r="AT50" s="64"/>
      <c r="AU50" s="64"/>
      <c r="AV50" s="64"/>
      <c r="AW50" s="64"/>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20</v>
      </c>
    </row>
    <row r="56" spans="2:49" ht="15.75">
      <c r="B56"/>
      <c r="C56"/>
      <c r="D56"/>
      <c r="E56"/>
      <c r="R56" s="45"/>
      <c r="AJ56" t="s">
        <v>72</v>
      </c>
    </row>
    <row r="57" spans="2:49" ht="15.75">
      <c r="R57" s="45"/>
    </row>
    <row r="58" spans="2:49" ht="15.75">
      <c r="R58" s="46"/>
    </row>
    <row r="59" spans="2:49" ht="15.75">
      <c r="R59" s="45"/>
    </row>
    <row r="60" spans="2:49" ht="15.75">
      <c r="R60" s="60"/>
    </row>
    <row r="61" spans="2:49" ht="15.75">
      <c r="B61" s="16" t="s">
        <v>10</v>
      </c>
      <c r="R61" s="60"/>
    </row>
    <row r="62" spans="2:49" ht="15.75">
      <c r="C62" s="2" t="s">
        <v>10</v>
      </c>
      <c r="R62" s="60"/>
    </row>
    <row r="63" spans="2:49" ht="15.75">
      <c r="C63" s="2" t="s">
        <v>10</v>
      </c>
      <c r="R63" s="60"/>
    </row>
    <row r="64" spans="2:49" ht="15.75">
      <c r="C64" s="2" t="s">
        <v>10</v>
      </c>
      <c r="R64" s="62"/>
    </row>
    <row r="65" spans="18:18" ht="15.75">
      <c r="R65" s="60"/>
    </row>
    <row r="66" spans="18:18" ht="15.75">
      <c r="R66" s="60"/>
    </row>
    <row r="67" spans="18:18" ht="15.75">
      <c r="R67" s="60"/>
    </row>
    <row r="68" spans="18:18" ht="15.75">
      <c r="R68" s="60"/>
    </row>
    <row r="69" spans="18:18" ht="15.75">
      <c r="R69" s="60"/>
    </row>
    <row r="70" spans="18:18" ht="15.75">
      <c r="R70" s="60"/>
    </row>
    <row r="71" spans="18:18" ht="15.75">
      <c r="R71" s="60"/>
    </row>
    <row r="72" spans="18:18" ht="15.75">
      <c r="R72" s="60"/>
    </row>
    <row r="73" spans="18:18" ht="15.75">
      <c r="R73" s="60"/>
    </row>
    <row r="74" spans="18:18" ht="15.75">
      <c r="R74" s="60"/>
    </row>
    <row r="75" spans="18:18" ht="15.75">
      <c r="R75" s="60"/>
    </row>
    <row r="76" spans="18:18" ht="15.75">
      <c r="R76" s="60"/>
    </row>
    <row r="77" spans="18:18" ht="15.75">
      <c r="R77" s="60"/>
    </row>
    <row r="78" spans="18:18" ht="15.75">
      <c r="R78" s="60"/>
    </row>
    <row r="79" spans="18:18" ht="15.75">
      <c r="R79" s="60"/>
    </row>
    <row r="80" spans="18: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c r="R97" s="66"/>
    </row>
    <row r="98" spans="18:18">
      <c r="R98" s="66"/>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1"/>
    </row>
    <row r="160" spans="18:18">
      <c r="R160" s="61"/>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sheetData>
  <mergeCells count="49">
    <mergeCell ref="AM7:AQ7"/>
    <mergeCell ref="E1:K1"/>
    <mergeCell ref="P1:Q1"/>
    <mergeCell ref="AM4:AQ4"/>
    <mergeCell ref="AM5:AQ5"/>
    <mergeCell ref="AM6:AQ6"/>
    <mergeCell ref="AM19:AQ19"/>
    <mergeCell ref="AM8:AQ8"/>
    <mergeCell ref="AM9:AQ9"/>
    <mergeCell ref="AM10:AQ10"/>
    <mergeCell ref="AM11:AQ11"/>
    <mergeCell ref="AM12:AQ12"/>
    <mergeCell ref="AM13:AQ13"/>
    <mergeCell ref="AM14:AQ14"/>
    <mergeCell ref="AM15:AQ15"/>
    <mergeCell ref="AM16:AQ16"/>
    <mergeCell ref="AM17:AQ17"/>
    <mergeCell ref="AM18:AQ18"/>
    <mergeCell ref="AM31:AQ31"/>
    <mergeCell ref="AM20:AQ20"/>
    <mergeCell ref="AM21:AQ21"/>
    <mergeCell ref="AM22:AQ22"/>
    <mergeCell ref="AM23:AQ23"/>
    <mergeCell ref="AM24:AQ24"/>
    <mergeCell ref="AM25:AQ25"/>
    <mergeCell ref="AM26:AQ26"/>
    <mergeCell ref="AM27:AQ27"/>
    <mergeCell ref="AM28:AQ28"/>
    <mergeCell ref="AM29:AQ29"/>
    <mergeCell ref="AM30:AQ30"/>
    <mergeCell ref="AM43:AQ43"/>
    <mergeCell ref="AM32:AQ32"/>
    <mergeCell ref="AM33:AQ33"/>
    <mergeCell ref="AM34:AQ34"/>
    <mergeCell ref="AM35:AQ35"/>
    <mergeCell ref="AM36:AQ36"/>
    <mergeCell ref="AM37:AQ37"/>
    <mergeCell ref="AM38:AQ38"/>
    <mergeCell ref="AM39:AQ39"/>
    <mergeCell ref="AM40:AQ40"/>
    <mergeCell ref="AM41:AQ41"/>
    <mergeCell ref="AM42:AQ42"/>
    <mergeCell ref="AM50:AQ50"/>
    <mergeCell ref="AM44:AQ44"/>
    <mergeCell ref="AM45:AQ45"/>
    <mergeCell ref="AM46:AQ46"/>
    <mergeCell ref="AM47:AQ47"/>
    <mergeCell ref="AM48:AQ48"/>
    <mergeCell ref="AM49:AQ49"/>
  </mergeCells>
  <conditionalFormatting sqref="J4:J45">
    <cfRule type="containsBlanks" dxfId="25" priority="3">
      <formula>LEN(TRIM(J4))=0</formula>
    </cfRule>
    <cfRule type="cellIs" dxfId="24" priority="4" operator="greaterThan">
      <formula>0</formula>
    </cfRule>
  </conditionalFormatting>
  <conditionalFormatting sqref="J4:J45">
    <cfRule type="containsBlanks" dxfId="23" priority="1">
      <formula>LEN(TRIM(J4))=0</formula>
    </cfRule>
    <cfRule type="cellIs" dxfId="22" priority="2" operator="greaterThan">
      <formula>0</formula>
    </cfRule>
  </conditionalFormatting>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dimension ref="A1:V61"/>
  <sheetViews>
    <sheetView zoomScale="91" zoomScaleNormal="91" workbookViewId="0">
      <selection activeCell="T4" sqref="T4"/>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2.85546875" bestFit="1" customWidth="1"/>
  </cols>
  <sheetData>
    <row r="1" spans="1:22" ht="64.5" customHeight="1" thickBot="1">
      <c r="B1" s="30" t="str">
        <f>'Data Entry'!$B$1</f>
        <v>Balancing Authority</v>
      </c>
      <c r="C1" s="30" t="str">
        <f>'Data Entry'!$C$1</f>
        <v>MyBA</v>
      </c>
      <c r="D1" s="196" t="s">
        <v>69</v>
      </c>
      <c r="E1" s="197"/>
      <c r="G1" s="196" t="s">
        <v>62</v>
      </c>
      <c r="H1" s="197"/>
      <c r="J1" s="196" t="s">
        <v>63</v>
      </c>
      <c r="K1" s="197"/>
      <c r="M1" s="196" t="s">
        <v>70</v>
      </c>
      <c r="N1" s="197"/>
      <c r="P1" s="110" t="s">
        <v>64</v>
      </c>
      <c r="Q1" s="111"/>
      <c r="S1" s="196" t="s">
        <v>65</v>
      </c>
      <c r="T1" s="197"/>
      <c r="V1" s="67" t="s">
        <v>108</v>
      </c>
    </row>
    <row r="2" spans="1:22">
      <c r="A2" s="1" t="s">
        <v>180</v>
      </c>
      <c r="B2" s="54" t="str">
        <f>'Data Entry'!$B$2</f>
        <v>Date/Time</v>
      </c>
      <c r="C2" s="55"/>
      <c r="D2" s="41" t="s">
        <v>174</v>
      </c>
      <c r="E2" s="41" t="s">
        <v>125</v>
      </c>
      <c r="F2" s="201"/>
      <c r="G2" s="41" t="s">
        <v>174</v>
      </c>
      <c r="H2" s="41" t="s">
        <v>125</v>
      </c>
      <c r="I2" s="201"/>
      <c r="J2" s="41" t="s">
        <v>174</v>
      </c>
      <c r="K2" s="41" t="s">
        <v>125</v>
      </c>
      <c r="L2" s="201"/>
      <c r="M2" s="41" t="s">
        <v>174</v>
      </c>
      <c r="N2" s="41" t="s">
        <v>125</v>
      </c>
      <c r="O2" s="201"/>
      <c r="P2" s="41" t="s">
        <v>174</v>
      </c>
      <c r="Q2" s="41" t="s">
        <v>125</v>
      </c>
      <c r="R2" s="201"/>
      <c r="S2" s="41" t="s">
        <v>174</v>
      </c>
      <c r="T2" s="41" t="s">
        <v>125</v>
      </c>
      <c r="U2" s="201"/>
      <c r="V2" s="203" t="s">
        <v>192</v>
      </c>
    </row>
    <row r="3" spans="1:22" ht="13.5" thickBot="1">
      <c r="A3" s="1" t="s">
        <v>181</v>
      </c>
      <c r="B3" s="52" t="str">
        <f>'Data Entry'!$B$3</f>
        <v>(Central Prevailing)</v>
      </c>
      <c r="C3" s="53" t="str">
        <f>'Data Entry'!$C$3</f>
        <v>DelFreq</v>
      </c>
      <c r="D3" s="40" t="s">
        <v>42</v>
      </c>
      <c r="E3" s="40" t="s">
        <v>42</v>
      </c>
      <c r="F3" s="202"/>
      <c r="G3" s="40" t="s">
        <v>42</v>
      </c>
      <c r="H3" s="40" t="s">
        <v>42</v>
      </c>
      <c r="I3" s="202"/>
      <c r="J3" s="40" t="s">
        <v>42</v>
      </c>
      <c r="K3" s="40" t="s">
        <v>42</v>
      </c>
      <c r="L3" s="202"/>
      <c r="M3" s="40" t="s">
        <v>42</v>
      </c>
      <c r="N3" s="40" t="s">
        <v>42</v>
      </c>
      <c r="O3" s="202"/>
      <c r="P3" s="40" t="s">
        <v>42</v>
      </c>
      <c r="Q3" s="40" t="s">
        <v>42</v>
      </c>
      <c r="R3" s="202"/>
      <c r="S3" s="40" t="s">
        <v>42</v>
      </c>
      <c r="T3" s="40" t="s">
        <v>42</v>
      </c>
      <c r="U3" s="202"/>
      <c r="V3" s="204"/>
    </row>
    <row r="4" spans="1:22">
      <c r="A4" s="1">
        <v>1</v>
      </c>
      <c r="B4" s="51">
        <f ca="1">IF(CELL("type",'Data Entry'!$B4) = "v",'Data Entry'!$B4,"")</f>
        <v>40515.727777777778</v>
      </c>
      <c r="C4" s="2">
        <f ca="1">IF(CELL("type",'Data Entry'!$C4)="v",'Data Entry'!$C4,"")</f>
        <v>-4.3999999999999997E-2</v>
      </c>
      <c r="D4" s="57">
        <f>'BA Form 2 Event Data'!Y7</f>
        <v>0</v>
      </c>
      <c r="E4" s="57">
        <f>'BA Form 2 Event Data'!BL7</f>
        <v>0</v>
      </c>
      <c r="G4" s="57">
        <f>'BA Form 2 Event Data'!Z7</f>
        <v>0</v>
      </c>
      <c r="H4" s="57">
        <f>'BA Form 2 Event Data'!BM7</f>
        <v>0</v>
      </c>
      <c r="J4" s="57">
        <f>'BA Form 2 Event Data'!AA7</f>
        <v>0</v>
      </c>
      <c r="K4" s="57">
        <f>'BA Form 2 Event Data'!BN7</f>
        <v>0</v>
      </c>
      <c r="M4" s="57">
        <f>'BA Form 2 Event Data'!AB7</f>
        <v>0</v>
      </c>
      <c r="N4" s="57">
        <f>'BA Form 2 Event Data'!BO7</f>
        <v>0</v>
      </c>
      <c r="P4" s="57">
        <f>'BA Form 2 Event Data'!AC7</f>
        <v>0</v>
      </c>
      <c r="Q4" s="57">
        <f>'BA Form 2 Event Data'!BP7</f>
        <v>0</v>
      </c>
      <c r="S4" s="57">
        <f>'BA Form 2 Event Data'!AD7</f>
        <v>0</v>
      </c>
      <c r="T4" s="57">
        <f>'BA Form 2 Event Data'!BQ7</f>
        <v>0</v>
      </c>
      <c r="V4" s="57">
        <f ca="1">IF(CELL("type",'Data Entry'!$E4) = "v",((E4+H4+K4+N4+Q4+T4)-(D4+G4+J4+M4+P4+S4)),"")</f>
        <v>0</v>
      </c>
    </row>
    <row r="5" spans="1:22">
      <c r="A5" s="1">
        <v>2</v>
      </c>
      <c r="B5" s="19">
        <f ca="1">IF(CELL("type",'Data Entry'!$B5) = "v",'Data Entry'!$B5,"")</f>
        <v>40531.993055555555</v>
      </c>
      <c r="C5" s="2">
        <f ca="1">IF(CELL("type",'Data Entry'!$C5)="v",'Data Entry'!$C5,"")</f>
        <v>-3.6999999999999998E-2</v>
      </c>
      <c r="D5" s="57">
        <f>'BA Form 2 Event Data'!Y8</f>
        <v>0</v>
      </c>
      <c r="E5" s="57">
        <f>'BA Form 2 Event Data'!BL8</f>
        <v>0</v>
      </c>
      <c r="G5" s="57">
        <f>'BA Form 2 Event Data'!Z8</f>
        <v>0</v>
      </c>
      <c r="H5" s="57">
        <f>'BA Form 2 Event Data'!BM8</f>
        <v>0</v>
      </c>
      <c r="J5" s="57">
        <f>'BA Form 2 Event Data'!AA8</f>
        <v>0</v>
      </c>
      <c r="K5" s="57">
        <f>'BA Form 2 Event Data'!BN8</f>
        <v>0</v>
      </c>
      <c r="M5" s="57">
        <f>'BA Form 2 Event Data'!AB8</f>
        <v>0</v>
      </c>
      <c r="N5" s="57">
        <f>'BA Form 2 Event Data'!BO8</f>
        <v>0</v>
      </c>
      <c r="P5" s="57">
        <f>'BA Form 2 Event Data'!AC8</f>
        <v>0</v>
      </c>
      <c r="Q5" s="57">
        <f>'BA Form 2 Event Data'!BP8</f>
        <v>0</v>
      </c>
      <c r="S5" s="57">
        <f>'BA Form 2 Event Data'!AD8</f>
        <v>0</v>
      </c>
      <c r="T5" s="57">
        <f>'BA Form 2 Event Data'!BQ8</f>
        <v>0</v>
      </c>
      <c r="V5" s="57">
        <f ca="1">IF(CELL("type",'Data Entry'!$E5) = "v",((E5+H5+K5+N5+Q5+T5)-(D5+G5+J5+M5+P5+S5)),"")</f>
        <v>0</v>
      </c>
    </row>
    <row r="6" spans="1:22">
      <c r="A6" s="1">
        <v>3</v>
      </c>
      <c r="B6" s="20">
        <f ca="1">IF(CELL("type",'Data Entry'!$B6) = "v",'Data Entry'!$B6,"")</f>
        <v>40564.316666666666</v>
      </c>
      <c r="C6" s="25">
        <f ca="1">IF(CELL("type",'Data Entry'!$C6)="v",'Data Entry'!$C6,"")</f>
        <v>-4.2999999999999997E-2</v>
      </c>
      <c r="D6" s="68">
        <f>'BA Form 2 Event Data'!Y9</f>
        <v>0</v>
      </c>
      <c r="E6" s="68">
        <f>'BA Form 2 Event Data'!BL9</f>
        <v>0</v>
      </c>
      <c r="G6" s="68">
        <f>'BA Form 2 Event Data'!Z9</f>
        <v>0</v>
      </c>
      <c r="H6" s="68">
        <f>'BA Form 2 Event Data'!BM9</f>
        <v>0</v>
      </c>
      <c r="J6" s="68">
        <f>'BA Form 2 Event Data'!AA9</f>
        <v>0</v>
      </c>
      <c r="K6" s="68">
        <f>'BA Form 2 Event Data'!BN9</f>
        <v>0</v>
      </c>
      <c r="M6" s="68">
        <f>'BA Form 2 Event Data'!AB9</f>
        <v>0</v>
      </c>
      <c r="N6" s="68">
        <f>'BA Form 2 Event Data'!BO9</f>
        <v>0</v>
      </c>
      <c r="P6" s="68">
        <f>'BA Form 2 Event Data'!AC9</f>
        <v>0</v>
      </c>
      <c r="Q6" s="68">
        <f>'BA Form 2 Event Data'!BP9</f>
        <v>0</v>
      </c>
      <c r="S6" s="68">
        <f>'BA Form 2 Event Data'!AD9</f>
        <v>0</v>
      </c>
      <c r="T6" s="68">
        <f>'BA Form 2 Event Data'!BQ9</f>
        <v>0</v>
      </c>
      <c r="V6" s="68">
        <f ca="1">IF(CELL("type",'Data Entry'!$E6) = "v",((E6+H6+K6+N6+Q6+T6)-(D6+G6+J6+M6+P6+S6)),"")</f>
        <v>0</v>
      </c>
    </row>
    <row r="7" spans="1:22">
      <c r="A7" s="1">
        <v>4</v>
      </c>
      <c r="B7" s="20">
        <f ca="1">IF(CELL("type",'Data Entry'!$B7) = "v",'Data Entry'!$B7,"")</f>
        <v>40590.45416666667</v>
      </c>
      <c r="C7" s="25">
        <f ca="1">IF(CELL("type",'Data Entry'!$C7)="v",'Data Entry'!$C7,"")</f>
        <v>-4.2000000000000003E-2</v>
      </c>
      <c r="D7" s="68">
        <f>'BA Form 2 Event Data'!Y10</f>
        <v>0</v>
      </c>
      <c r="E7" s="68">
        <f>'BA Form 2 Event Data'!BL10</f>
        <v>0</v>
      </c>
      <c r="G7" s="68">
        <f>'BA Form 2 Event Data'!Z10</f>
        <v>0</v>
      </c>
      <c r="H7" s="68">
        <f>'BA Form 2 Event Data'!BM10</f>
        <v>0</v>
      </c>
      <c r="J7" s="68">
        <f>'BA Form 2 Event Data'!AA10</f>
        <v>0</v>
      </c>
      <c r="K7" s="68">
        <f>'BA Form 2 Event Data'!BN10</f>
        <v>0</v>
      </c>
      <c r="M7" s="68">
        <f>'BA Form 2 Event Data'!AB10</f>
        <v>0</v>
      </c>
      <c r="N7" s="68">
        <f>'BA Form 2 Event Data'!BO10</f>
        <v>0</v>
      </c>
      <c r="P7" s="68">
        <f>'BA Form 2 Event Data'!AC10</f>
        <v>0</v>
      </c>
      <c r="Q7" s="68">
        <f>'BA Form 2 Event Data'!BP10</f>
        <v>0</v>
      </c>
      <c r="S7" s="68">
        <f>'BA Form 2 Event Data'!AD10</f>
        <v>0</v>
      </c>
      <c r="T7" s="68">
        <f>'BA Form 2 Event Data'!BQ10</f>
        <v>0</v>
      </c>
      <c r="V7" s="68">
        <f ca="1">IF(CELL("type",'Data Entry'!$E7) = "v",((E7+H7+K7+N7+Q7+T7)-(D7+G7+J7+M7+P7+S7)),"")</f>
        <v>0</v>
      </c>
    </row>
    <row r="8" spans="1:22">
      <c r="A8" s="1">
        <v>5</v>
      </c>
      <c r="B8" s="19">
        <f ca="1">IF(CELL("type",'Data Entry'!$B8) = "v",'Data Entry'!$B8,"")</f>
        <v>40653.268750000003</v>
      </c>
      <c r="C8" s="2">
        <f ca="1">IF(CELL("type",'Data Entry'!$C8)="v",'Data Entry'!$C8,"")</f>
        <v>-6.5000000000000002E-2</v>
      </c>
      <c r="D8" s="57">
        <f>'BA Form 2 Event Data'!Y11</f>
        <v>0</v>
      </c>
      <c r="E8" s="57">
        <f>'BA Form 2 Event Data'!BL11</f>
        <v>0</v>
      </c>
      <c r="G8" s="57">
        <f>'BA Form 2 Event Data'!Z11</f>
        <v>0</v>
      </c>
      <c r="H8" s="57">
        <f>'BA Form 2 Event Data'!BM11</f>
        <v>0</v>
      </c>
      <c r="J8" s="57">
        <f>'BA Form 2 Event Data'!AA11</f>
        <v>0</v>
      </c>
      <c r="K8" s="57">
        <f>'BA Form 2 Event Data'!BN11</f>
        <v>0</v>
      </c>
      <c r="M8" s="57">
        <f>'BA Form 2 Event Data'!AB11</f>
        <v>0</v>
      </c>
      <c r="N8" s="57">
        <f>'BA Form 2 Event Data'!BO11</f>
        <v>0</v>
      </c>
      <c r="P8" s="57">
        <f>'BA Form 2 Event Data'!AC11</f>
        <v>0</v>
      </c>
      <c r="Q8" s="57">
        <f>'BA Form 2 Event Data'!BP11</f>
        <v>0</v>
      </c>
      <c r="S8" s="57">
        <f>'BA Form 2 Event Data'!AD11</f>
        <v>0</v>
      </c>
      <c r="T8" s="57">
        <f>'BA Form 2 Event Data'!BQ11</f>
        <v>0</v>
      </c>
      <c r="V8" s="57">
        <f ca="1">IF(CELL("type",'Data Entry'!$E8) = "v",((E8+H8+K8+N8+Q8+T8)-(D8+G8+J8+M8+P8+S8)),"")</f>
        <v>0</v>
      </c>
    </row>
    <row r="9" spans="1:22">
      <c r="A9" s="1">
        <v>6</v>
      </c>
      <c r="B9" s="19">
        <f ca="1">IF(CELL("type",'Data Entry'!$B9) = "v",'Data Entry'!$B9,"")</f>
        <v>40653.69027777778</v>
      </c>
      <c r="C9" s="2">
        <f ca="1">IF(CELL("type",'Data Entry'!$C9)="v",'Data Entry'!$C9,"")</f>
        <v>-4.5999999999999999E-2</v>
      </c>
      <c r="D9" s="57">
        <f>'BA Form 2 Event Data'!Y12</f>
        <v>0</v>
      </c>
      <c r="E9" s="57">
        <f>'BA Form 2 Event Data'!BL12</f>
        <v>0</v>
      </c>
      <c r="G9" s="57">
        <f>'BA Form 2 Event Data'!Z12</f>
        <v>0</v>
      </c>
      <c r="H9" s="57">
        <f>'BA Form 2 Event Data'!BM12</f>
        <v>0</v>
      </c>
      <c r="J9" s="57">
        <f>'BA Form 2 Event Data'!AA12</f>
        <v>0</v>
      </c>
      <c r="K9" s="57">
        <f>'BA Form 2 Event Data'!BN12</f>
        <v>0</v>
      </c>
      <c r="M9" s="57">
        <f>'BA Form 2 Event Data'!AB12</f>
        <v>0</v>
      </c>
      <c r="N9" s="57">
        <f>'BA Form 2 Event Data'!BO12</f>
        <v>0</v>
      </c>
      <c r="P9" s="57">
        <f>'BA Form 2 Event Data'!AC12</f>
        <v>0</v>
      </c>
      <c r="Q9" s="57">
        <f>'BA Form 2 Event Data'!BP12</f>
        <v>0</v>
      </c>
      <c r="S9" s="57">
        <f>'BA Form 2 Event Data'!AD12</f>
        <v>0</v>
      </c>
      <c r="T9" s="57">
        <f>'BA Form 2 Event Data'!BQ12</f>
        <v>0</v>
      </c>
      <c r="V9" s="57">
        <f ca="1">IF(CELL("type",'Data Entry'!$E9) = "v",((E9+H9+K9+N9+Q9+T9)-(D9+G9+J9+M9+P9+S9)),"")</f>
        <v>0</v>
      </c>
    </row>
    <row r="10" spans="1:22">
      <c r="A10" s="1">
        <v>7</v>
      </c>
      <c r="B10" s="20">
        <f ca="1">IF(CELL("type",'Data Entry'!$B10) = "v",'Data Entry'!$B10,"")</f>
        <v>40655.453472222223</v>
      </c>
      <c r="C10" s="25">
        <f ca="1">IF(CELL("type",'Data Entry'!$C10)="v",'Data Entry'!$C10,"")</f>
        <v>-0.05</v>
      </c>
      <c r="D10" s="68">
        <f>'BA Form 2 Event Data'!Y13</f>
        <v>0</v>
      </c>
      <c r="E10" s="68">
        <f>'BA Form 2 Event Data'!BL13</f>
        <v>0</v>
      </c>
      <c r="G10" s="68">
        <f>'BA Form 2 Event Data'!Z13</f>
        <v>0</v>
      </c>
      <c r="H10" s="68">
        <f>'BA Form 2 Event Data'!BM13</f>
        <v>0</v>
      </c>
      <c r="J10" s="68">
        <f>'BA Form 2 Event Data'!AA13</f>
        <v>0</v>
      </c>
      <c r="K10" s="68">
        <f>'BA Form 2 Event Data'!BN13</f>
        <v>0</v>
      </c>
      <c r="M10" s="68">
        <f>'BA Form 2 Event Data'!AB13</f>
        <v>0</v>
      </c>
      <c r="N10" s="68">
        <f>'BA Form 2 Event Data'!BO13</f>
        <v>0</v>
      </c>
      <c r="P10" s="68">
        <f>'BA Form 2 Event Data'!AC13</f>
        <v>0</v>
      </c>
      <c r="Q10" s="68">
        <f>'BA Form 2 Event Data'!BP13</f>
        <v>0</v>
      </c>
      <c r="S10" s="68">
        <f>'BA Form 2 Event Data'!AD13</f>
        <v>0</v>
      </c>
      <c r="T10" s="68">
        <f>'BA Form 2 Event Data'!BQ13</f>
        <v>0</v>
      </c>
      <c r="V10" s="68">
        <f ca="1">IF(CELL("type",'Data Entry'!$E10) = "v",((E10+H10+K10+N10+Q10+T10)-(D10+G10+J10+M10+P10+S10)),"")</f>
        <v>0</v>
      </c>
    </row>
    <row r="11" spans="1:22">
      <c r="A11" s="1">
        <v>8</v>
      </c>
      <c r="B11" s="20">
        <f ca="1">IF(CELL("type",'Data Entry'!$B11) = "v",'Data Entry'!$B11,"")</f>
        <v>40659.847222222219</v>
      </c>
      <c r="C11" s="25">
        <f ca="1">IF(CELL("type",'Data Entry'!$C11)="v",'Data Entry'!$C11,"")</f>
        <v>-5.8999999999999997E-2</v>
      </c>
      <c r="D11" s="68">
        <f>'BA Form 2 Event Data'!Y14</f>
        <v>0</v>
      </c>
      <c r="E11" s="68">
        <f>'BA Form 2 Event Data'!BL14</f>
        <v>0</v>
      </c>
      <c r="G11" s="68">
        <f>'BA Form 2 Event Data'!Z14</f>
        <v>0</v>
      </c>
      <c r="H11" s="68">
        <f>'BA Form 2 Event Data'!BM14</f>
        <v>0</v>
      </c>
      <c r="J11" s="68">
        <f>'BA Form 2 Event Data'!AA14</f>
        <v>0</v>
      </c>
      <c r="K11" s="68">
        <f>'BA Form 2 Event Data'!BN14</f>
        <v>0</v>
      </c>
      <c r="M11" s="68">
        <f>'BA Form 2 Event Data'!AB14</f>
        <v>0</v>
      </c>
      <c r="N11" s="68">
        <f>'BA Form 2 Event Data'!BO14</f>
        <v>0</v>
      </c>
      <c r="P11" s="68">
        <f>'BA Form 2 Event Data'!AC14</f>
        <v>0</v>
      </c>
      <c r="Q11" s="68">
        <f>'BA Form 2 Event Data'!BP14</f>
        <v>0</v>
      </c>
      <c r="S11" s="68">
        <f>'BA Form 2 Event Data'!AD14</f>
        <v>0</v>
      </c>
      <c r="T11" s="68">
        <f>'BA Form 2 Event Data'!BQ14</f>
        <v>0</v>
      </c>
      <c r="V11" s="68">
        <f ca="1">IF(CELL("type",'Data Entry'!$E11) = "v",((E11+H11+K11+N11+Q11+T11)-(D11+G11+J11+M11+P11+S11)),"")</f>
        <v>0</v>
      </c>
    </row>
    <row r="12" spans="1:22">
      <c r="A12" s="1">
        <v>9</v>
      </c>
      <c r="B12" s="19">
        <f ca="1">IF(CELL("type",'Data Entry'!$B12) = "v",'Data Entry'!$B12,"")</f>
        <v>40660.691666666666</v>
      </c>
      <c r="C12" s="2">
        <f ca="1">IF(CELL("type",'Data Entry'!$C12)="v",'Data Entry'!$C12,"")</f>
        <v>-8.2000000000000003E-2</v>
      </c>
      <c r="D12" s="57">
        <f>'BA Form 2 Event Data'!Y15</f>
        <v>0</v>
      </c>
      <c r="E12" s="57">
        <f>'BA Form 2 Event Data'!BL15</f>
        <v>0</v>
      </c>
      <c r="G12" s="57">
        <f>'BA Form 2 Event Data'!Z15</f>
        <v>0</v>
      </c>
      <c r="H12" s="57">
        <f>'BA Form 2 Event Data'!BM15</f>
        <v>0</v>
      </c>
      <c r="J12" s="57">
        <f>'BA Form 2 Event Data'!AA15</f>
        <v>0</v>
      </c>
      <c r="K12" s="57">
        <f>'BA Form 2 Event Data'!BN15</f>
        <v>0</v>
      </c>
      <c r="M12" s="57">
        <f>'BA Form 2 Event Data'!AB15</f>
        <v>0</v>
      </c>
      <c r="N12" s="57">
        <f>'BA Form 2 Event Data'!BO15</f>
        <v>0</v>
      </c>
      <c r="P12" s="57">
        <f>'BA Form 2 Event Data'!AC15</f>
        <v>0</v>
      </c>
      <c r="Q12" s="57">
        <f>'BA Form 2 Event Data'!BP15</f>
        <v>0</v>
      </c>
      <c r="S12" s="57">
        <f>'BA Form 2 Event Data'!AD15</f>
        <v>0</v>
      </c>
      <c r="T12" s="57">
        <f>'BA Form 2 Event Data'!BQ15</f>
        <v>0</v>
      </c>
      <c r="V12" s="57">
        <f ca="1">IF(CELL("type",'Data Entry'!$E12) = "v",((E12+H12+K12+N12+Q12+T12)-(D12+G12+J12+M12+P12+S12)),"")</f>
        <v>0</v>
      </c>
    </row>
    <row r="13" spans="1:22">
      <c r="A13" s="1">
        <v>10</v>
      </c>
      <c r="B13" s="19">
        <f ca="1">IF(CELL("type",'Data Entry'!$B13) = "v",'Data Entry'!$B13,"")</f>
        <v>40675.609583333331</v>
      </c>
      <c r="C13" s="2">
        <f ca="1">IF(CELL("type",'Data Entry'!$C13)="v",'Data Entry'!$C13,"")</f>
        <v>-5.0999999999999997E-2</v>
      </c>
      <c r="D13" s="57">
        <f>'BA Form 2 Event Data'!Y16</f>
        <v>0</v>
      </c>
      <c r="E13" s="57">
        <f>'BA Form 2 Event Data'!BL16</f>
        <v>0</v>
      </c>
      <c r="G13" s="57">
        <f>'BA Form 2 Event Data'!Z16</f>
        <v>0</v>
      </c>
      <c r="H13" s="57">
        <f>'BA Form 2 Event Data'!BM16</f>
        <v>0</v>
      </c>
      <c r="J13" s="57">
        <f>'BA Form 2 Event Data'!AA16</f>
        <v>0</v>
      </c>
      <c r="K13" s="57">
        <f>'BA Form 2 Event Data'!BN16</f>
        <v>0</v>
      </c>
      <c r="M13" s="57">
        <f>'BA Form 2 Event Data'!AB16</f>
        <v>0</v>
      </c>
      <c r="N13" s="57">
        <f>'BA Form 2 Event Data'!BO16</f>
        <v>0</v>
      </c>
      <c r="P13" s="57">
        <f>'BA Form 2 Event Data'!AC16</f>
        <v>0</v>
      </c>
      <c r="Q13" s="57">
        <f>'BA Form 2 Event Data'!BP16</f>
        <v>0</v>
      </c>
      <c r="S13" s="57">
        <f>'BA Form 2 Event Data'!AD16</f>
        <v>0</v>
      </c>
      <c r="T13" s="57">
        <f>'BA Form 2 Event Data'!BQ16</f>
        <v>0</v>
      </c>
      <c r="V13" s="57">
        <f ca="1">IF(CELL("type",'Data Entry'!$E13) = "v",((E13+H13+K13+N13+Q13+T13)-(D13+G13+J13+M13+P13+S13)),"")</f>
        <v>0</v>
      </c>
    </row>
    <row r="14" spans="1:22">
      <c r="A14" s="1">
        <v>11</v>
      </c>
      <c r="B14" s="20" t="str">
        <f ca="1">IF(CELL("type",'Data Entry'!$B14) = "v",'Data Entry'!$B14,"")</f>
        <v/>
      </c>
      <c r="C14" s="25" t="str">
        <f ca="1">IF(CELL("type",'Data Entry'!$C14)="v",'Data Entry'!$C14,"")</f>
        <v/>
      </c>
      <c r="D14" s="68">
        <f>'BA Form 2 Event Data'!Y17</f>
        <v>0</v>
      </c>
      <c r="E14" s="68">
        <f>'BA Form 2 Event Data'!BL17</f>
        <v>0</v>
      </c>
      <c r="G14" s="68">
        <f>'BA Form 2 Event Data'!Z17</f>
        <v>0</v>
      </c>
      <c r="H14" s="68">
        <f>'BA Form 2 Event Data'!BM17</f>
        <v>0</v>
      </c>
      <c r="J14" s="68">
        <f>'BA Form 2 Event Data'!AA17</f>
        <v>0</v>
      </c>
      <c r="K14" s="68">
        <f>'BA Form 2 Event Data'!BN17</f>
        <v>0</v>
      </c>
      <c r="M14" s="68">
        <f>'BA Form 2 Event Data'!AB17</f>
        <v>0</v>
      </c>
      <c r="N14" s="68">
        <f>'BA Form 2 Event Data'!BO17</f>
        <v>0</v>
      </c>
      <c r="P14" s="68">
        <f>'BA Form 2 Event Data'!AC17</f>
        <v>0</v>
      </c>
      <c r="Q14" s="68">
        <f>'BA Form 2 Event Data'!BP17</f>
        <v>0</v>
      </c>
      <c r="S14" s="68">
        <f>'BA Form 2 Event Data'!AD17</f>
        <v>0</v>
      </c>
      <c r="T14" s="68">
        <f>'BA Form 2 Event Data'!BQ17</f>
        <v>0</v>
      </c>
      <c r="V14" s="68">
        <f ca="1">IF(CELL("type",'Data Entry'!$E14) = "v",((E14+H14+K14+N14+Q14+T14)-(D14+G14+J14+M14+P14+S14)),"")</f>
        <v>0</v>
      </c>
    </row>
    <row r="15" spans="1:22">
      <c r="A15" s="1">
        <v>12</v>
      </c>
      <c r="B15" s="21" t="str">
        <f ca="1">IF(CELL("type",'Data Entry'!$B15) = "v",'Data Entry'!$B15,"")</f>
        <v/>
      </c>
      <c r="C15" s="25" t="str">
        <f ca="1">IF(CELL("type",'Data Entry'!$C15)="v",'Data Entry'!$C15,"")</f>
        <v/>
      </c>
      <c r="D15" s="68">
        <f>'BA Form 2 Event Data'!Y18</f>
        <v>0</v>
      </c>
      <c r="E15" s="68">
        <f>'BA Form 2 Event Data'!BL18</f>
        <v>0</v>
      </c>
      <c r="G15" s="68">
        <f>'BA Form 2 Event Data'!Z18</f>
        <v>0</v>
      </c>
      <c r="H15" s="68">
        <f>'BA Form 2 Event Data'!BM18</f>
        <v>0</v>
      </c>
      <c r="J15" s="68">
        <f>'BA Form 2 Event Data'!AA18</f>
        <v>0</v>
      </c>
      <c r="K15" s="68">
        <f>'BA Form 2 Event Data'!BN18</f>
        <v>0</v>
      </c>
      <c r="M15" s="68">
        <f>'BA Form 2 Event Data'!AB18</f>
        <v>0</v>
      </c>
      <c r="N15" s="68">
        <f>'BA Form 2 Event Data'!BO18</f>
        <v>0</v>
      </c>
      <c r="P15" s="68">
        <f>'BA Form 2 Event Data'!AC18</f>
        <v>0</v>
      </c>
      <c r="Q15" s="68">
        <f>'BA Form 2 Event Data'!BP18</f>
        <v>0</v>
      </c>
      <c r="S15" s="68">
        <f>'BA Form 2 Event Data'!AD18</f>
        <v>0</v>
      </c>
      <c r="T15" s="68">
        <f>'BA Form 2 Event Data'!BQ18</f>
        <v>0</v>
      </c>
      <c r="V15" s="68">
        <f ca="1">IF(CELL("type",'Data Entry'!$E15) = "v",((E15+H15+K15+N15+Q15+T15)-(D15+G15+J15+M15+P15+S15)),"")</f>
        <v>0</v>
      </c>
    </row>
    <row r="16" spans="1:22">
      <c r="A16" s="1">
        <v>13</v>
      </c>
      <c r="B16" s="19" t="str">
        <f ca="1">IF(CELL("type",'Data Entry'!$B16) = "v",'Data Entry'!$B16,"")</f>
        <v/>
      </c>
      <c r="C16" s="2" t="str">
        <f ca="1">IF(CELL("type",'Data Entry'!$C16)="v",'Data Entry'!$C16,"")</f>
        <v/>
      </c>
      <c r="D16" s="57">
        <f>'BA Form 2 Event Data'!Y19</f>
        <v>0</v>
      </c>
      <c r="E16" s="57">
        <f>'BA Form 2 Event Data'!BL19</f>
        <v>0</v>
      </c>
      <c r="G16" s="57">
        <f>'BA Form 2 Event Data'!Z19</f>
        <v>0</v>
      </c>
      <c r="H16" s="57">
        <f>'BA Form 2 Event Data'!BM19</f>
        <v>0</v>
      </c>
      <c r="J16" s="57">
        <f>'BA Form 2 Event Data'!AA19</f>
        <v>0</v>
      </c>
      <c r="K16" s="57">
        <f>'BA Form 2 Event Data'!BN19</f>
        <v>0</v>
      </c>
      <c r="M16" s="57">
        <f>'BA Form 2 Event Data'!AB19</f>
        <v>0</v>
      </c>
      <c r="N16" s="57">
        <f>'BA Form 2 Event Data'!BO19</f>
        <v>0</v>
      </c>
      <c r="P16" s="57">
        <f>'BA Form 2 Event Data'!AC19</f>
        <v>0</v>
      </c>
      <c r="Q16" s="57">
        <f>'BA Form 2 Event Data'!BP19</f>
        <v>0</v>
      </c>
      <c r="S16" s="57">
        <f>'BA Form 2 Event Data'!AD19</f>
        <v>0</v>
      </c>
      <c r="T16" s="57">
        <f>'BA Form 2 Event Data'!BQ19</f>
        <v>0</v>
      </c>
      <c r="V16" s="57">
        <f ca="1">IF(CELL("type",'Data Entry'!$E16) = "v",((E16+H16+K16+N16+Q16+T16)-(D16+G16+J16+M16+P16+S16)),"")</f>
        <v>0</v>
      </c>
    </row>
    <row r="17" spans="1:22">
      <c r="A17" s="1">
        <v>14</v>
      </c>
      <c r="B17" s="22" t="str">
        <f ca="1">IF(CELL("type",'Data Entry'!$B17) = "v",'Data Entry'!$B17,"")</f>
        <v/>
      </c>
      <c r="C17" s="2" t="str">
        <f ca="1">IF(CELL("type",'Data Entry'!$C17)="v",'Data Entry'!$C17,"")</f>
        <v/>
      </c>
      <c r="D17" s="57">
        <f>'BA Form 2 Event Data'!Y20</f>
        <v>0</v>
      </c>
      <c r="E17" s="57">
        <f>'BA Form 2 Event Data'!BL20</f>
        <v>0</v>
      </c>
      <c r="G17" s="57">
        <f>'BA Form 2 Event Data'!Z20</f>
        <v>0</v>
      </c>
      <c r="H17" s="57">
        <f>'BA Form 2 Event Data'!BM20</f>
        <v>0</v>
      </c>
      <c r="J17" s="57">
        <f>'BA Form 2 Event Data'!AA20</f>
        <v>0</v>
      </c>
      <c r="K17" s="57">
        <f>'BA Form 2 Event Data'!BN20</f>
        <v>0</v>
      </c>
      <c r="M17" s="57">
        <f>'BA Form 2 Event Data'!AB20</f>
        <v>0</v>
      </c>
      <c r="N17" s="57">
        <f>'BA Form 2 Event Data'!BO20</f>
        <v>0</v>
      </c>
      <c r="P17" s="57">
        <f>'BA Form 2 Event Data'!AC20</f>
        <v>0</v>
      </c>
      <c r="Q17" s="57">
        <f>'BA Form 2 Event Data'!BP20</f>
        <v>0</v>
      </c>
      <c r="S17" s="57">
        <f>'BA Form 2 Event Data'!AD20</f>
        <v>0</v>
      </c>
      <c r="T17" s="57">
        <f>'BA Form 2 Event Data'!BQ20</f>
        <v>0</v>
      </c>
      <c r="V17" s="57">
        <f ca="1">IF(CELL("type",'Data Entry'!$E17) = "v",((E17+H17+K17+N17+Q17+T17)-(D17+G17+J17+M17+P17+S17)),"")</f>
        <v>0</v>
      </c>
    </row>
    <row r="18" spans="1:22">
      <c r="A18" s="1">
        <v>15</v>
      </c>
      <c r="B18" s="21" t="str">
        <f ca="1">IF(CELL("type",'Data Entry'!$B18) = "v",'Data Entry'!$B18,"")</f>
        <v/>
      </c>
      <c r="C18" s="25" t="str">
        <f ca="1">IF(CELL("type",'Data Entry'!$C18)="v",'Data Entry'!$C18,"")</f>
        <v/>
      </c>
      <c r="D18" s="68">
        <f>'BA Form 2 Event Data'!Y21</f>
        <v>0</v>
      </c>
      <c r="E18" s="68">
        <f>'BA Form 2 Event Data'!BL21</f>
        <v>0</v>
      </c>
      <c r="G18" s="68">
        <f>'BA Form 2 Event Data'!Z21</f>
        <v>0</v>
      </c>
      <c r="H18" s="68">
        <f>'BA Form 2 Event Data'!BM21</f>
        <v>0</v>
      </c>
      <c r="J18" s="68">
        <f>'BA Form 2 Event Data'!AA21</f>
        <v>0</v>
      </c>
      <c r="K18" s="68">
        <f>'BA Form 2 Event Data'!BN21</f>
        <v>0</v>
      </c>
      <c r="M18" s="68">
        <f>'BA Form 2 Event Data'!AB21</f>
        <v>0</v>
      </c>
      <c r="N18" s="68">
        <f>'BA Form 2 Event Data'!BO21</f>
        <v>0</v>
      </c>
      <c r="P18" s="68">
        <f>'BA Form 2 Event Data'!AC21</f>
        <v>0</v>
      </c>
      <c r="Q18" s="68">
        <f>'BA Form 2 Event Data'!BP21</f>
        <v>0</v>
      </c>
      <c r="S18" s="68">
        <f>'BA Form 2 Event Data'!AD21</f>
        <v>0</v>
      </c>
      <c r="T18" s="68">
        <f>'BA Form 2 Event Data'!BQ21</f>
        <v>0</v>
      </c>
      <c r="V18" s="68">
        <f ca="1">IF(CELL("type",'Data Entry'!$E18) = "v",((E18+H18+K18+N18+Q18+T18)-(D18+G18+J18+M18+P18+S18)),"")</f>
        <v>0</v>
      </c>
    </row>
    <row r="19" spans="1:22">
      <c r="A19" s="1">
        <v>16</v>
      </c>
      <c r="B19" s="21" t="str">
        <f ca="1">IF(CELL("type",'Data Entry'!$B19) = "v",'Data Entry'!$B19,"")</f>
        <v/>
      </c>
      <c r="C19" s="25" t="str">
        <f ca="1">IF(CELL("type",'Data Entry'!$C19)="v",'Data Entry'!$C19,"")</f>
        <v/>
      </c>
      <c r="D19" s="68">
        <f>'BA Form 2 Event Data'!Y22</f>
        <v>0</v>
      </c>
      <c r="E19" s="68">
        <f>'BA Form 2 Event Data'!BL22</f>
        <v>0</v>
      </c>
      <c r="G19" s="68">
        <f>'BA Form 2 Event Data'!Z22</f>
        <v>0</v>
      </c>
      <c r="H19" s="68">
        <f>'BA Form 2 Event Data'!BM22</f>
        <v>0</v>
      </c>
      <c r="J19" s="68">
        <f>'BA Form 2 Event Data'!AA22</f>
        <v>0</v>
      </c>
      <c r="K19" s="68">
        <f>'BA Form 2 Event Data'!BN22</f>
        <v>0</v>
      </c>
      <c r="M19" s="68">
        <f>'BA Form 2 Event Data'!AB22</f>
        <v>0</v>
      </c>
      <c r="N19" s="68">
        <f>'BA Form 2 Event Data'!BO22</f>
        <v>0</v>
      </c>
      <c r="P19" s="68">
        <f>'BA Form 2 Event Data'!AC22</f>
        <v>0</v>
      </c>
      <c r="Q19" s="68">
        <f>'BA Form 2 Event Data'!BP22</f>
        <v>0</v>
      </c>
      <c r="S19" s="68">
        <f>'BA Form 2 Event Data'!AD22</f>
        <v>0</v>
      </c>
      <c r="T19" s="68">
        <f>'BA Form 2 Event Data'!BQ22</f>
        <v>0</v>
      </c>
      <c r="V19" s="68">
        <f ca="1">IF(CELL("type",'Data Entry'!$E19) = "v",((E19+H19+K19+N19+Q19+T19)-(D19+G19+J19+M19+P19+S19)),"")</f>
        <v>0</v>
      </c>
    </row>
    <row r="20" spans="1:22">
      <c r="A20" s="1">
        <v>17</v>
      </c>
      <c r="B20" s="22" t="str">
        <f ca="1">IF(CELL("type",'Data Entry'!$B20) = "v",'Data Entry'!$B20,"")</f>
        <v/>
      </c>
      <c r="C20" s="2" t="str">
        <f ca="1">IF(CELL("type",'Data Entry'!$C20)="v",'Data Entry'!$C20,"")</f>
        <v/>
      </c>
      <c r="D20" s="57">
        <f>'BA Form 2 Event Data'!Y23</f>
        <v>0</v>
      </c>
      <c r="E20" s="57">
        <f>'BA Form 2 Event Data'!BL23</f>
        <v>0</v>
      </c>
      <c r="G20" s="57">
        <f>'BA Form 2 Event Data'!Z23</f>
        <v>0</v>
      </c>
      <c r="H20" s="57">
        <f>'BA Form 2 Event Data'!BM23</f>
        <v>0</v>
      </c>
      <c r="J20" s="57">
        <f>'BA Form 2 Event Data'!AA23</f>
        <v>0</v>
      </c>
      <c r="K20" s="57">
        <f>'BA Form 2 Event Data'!BN23</f>
        <v>0</v>
      </c>
      <c r="M20" s="57">
        <f>'BA Form 2 Event Data'!AB23</f>
        <v>0</v>
      </c>
      <c r="N20" s="57">
        <f>'BA Form 2 Event Data'!BO23</f>
        <v>0</v>
      </c>
      <c r="P20" s="57">
        <f>'BA Form 2 Event Data'!AC23</f>
        <v>0</v>
      </c>
      <c r="Q20" s="57">
        <f>'BA Form 2 Event Data'!BP23</f>
        <v>0</v>
      </c>
      <c r="S20" s="57">
        <f>'BA Form 2 Event Data'!AD23</f>
        <v>0</v>
      </c>
      <c r="T20" s="57">
        <f>'BA Form 2 Event Data'!BQ23</f>
        <v>0</v>
      </c>
      <c r="V20" s="57">
        <f ca="1">IF(CELL("type",'Data Entry'!$E20) = "v",((E20+H20+K20+N20+Q20+T20)-(D20+G20+J20+M20+P20+S20)),"")</f>
        <v>0</v>
      </c>
    </row>
    <row r="21" spans="1:22">
      <c r="A21" s="1">
        <v>18</v>
      </c>
      <c r="B21" s="22" t="str">
        <f ca="1">IF(CELL("type",'Data Entry'!$B21) = "v",'Data Entry'!$B21,"")</f>
        <v/>
      </c>
      <c r="C21" s="2" t="str">
        <f ca="1">IF(CELL("type",'Data Entry'!$C21)="v",'Data Entry'!$C21,"")</f>
        <v/>
      </c>
      <c r="D21" s="57">
        <f>'BA Form 2 Event Data'!Y24</f>
        <v>0</v>
      </c>
      <c r="E21" s="57">
        <f>'BA Form 2 Event Data'!BL24</f>
        <v>0</v>
      </c>
      <c r="G21" s="57">
        <f>'BA Form 2 Event Data'!Z24</f>
        <v>0</v>
      </c>
      <c r="H21" s="57">
        <f>'BA Form 2 Event Data'!BM24</f>
        <v>0</v>
      </c>
      <c r="J21" s="57">
        <f>'BA Form 2 Event Data'!AA24</f>
        <v>0</v>
      </c>
      <c r="K21" s="57">
        <f>'BA Form 2 Event Data'!BN24</f>
        <v>0</v>
      </c>
      <c r="M21" s="57">
        <f>'BA Form 2 Event Data'!AB24</f>
        <v>0</v>
      </c>
      <c r="N21" s="57">
        <f>'BA Form 2 Event Data'!BO24</f>
        <v>0</v>
      </c>
      <c r="P21" s="57">
        <f>'BA Form 2 Event Data'!AC24</f>
        <v>0</v>
      </c>
      <c r="Q21" s="57">
        <f>'BA Form 2 Event Data'!BP24</f>
        <v>0</v>
      </c>
      <c r="S21" s="57">
        <f>'BA Form 2 Event Data'!AD24</f>
        <v>0</v>
      </c>
      <c r="T21" s="57">
        <f>'BA Form 2 Event Data'!BQ24</f>
        <v>0</v>
      </c>
      <c r="V21" s="57">
        <f ca="1">IF(CELL("type",'Data Entry'!$E21) = "v",((E21+H21+K21+N21+Q21+T21)-(D21+G21+J21+M21+P21+S21)),"")</f>
        <v>0</v>
      </c>
    </row>
    <row r="22" spans="1:22">
      <c r="A22" s="1">
        <v>19</v>
      </c>
      <c r="B22" s="21" t="str">
        <f ca="1">IF(CELL("type",'Data Entry'!$B22) = "v",'Data Entry'!$B22,"")</f>
        <v/>
      </c>
      <c r="C22" s="25" t="str">
        <f ca="1">IF(CELL("type",'Data Entry'!$C22)="v",'Data Entry'!$C22,"")</f>
        <v/>
      </c>
      <c r="D22" s="68">
        <f>'BA Form 2 Event Data'!Y25</f>
        <v>0</v>
      </c>
      <c r="E22" s="68">
        <f>'BA Form 2 Event Data'!BL25</f>
        <v>0</v>
      </c>
      <c r="G22" s="68">
        <f>'BA Form 2 Event Data'!Z25</f>
        <v>0</v>
      </c>
      <c r="H22" s="68">
        <f>'BA Form 2 Event Data'!BM25</f>
        <v>0</v>
      </c>
      <c r="J22" s="68">
        <f>'BA Form 2 Event Data'!AA25</f>
        <v>0</v>
      </c>
      <c r="K22" s="68">
        <f>'BA Form 2 Event Data'!BN25</f>
        <v>0</v>
      </c>
      <c r="M22" s="68">
        <f>'BA Form 2 Event Data'!AB25</f>
        <v>0</v>
      </c>
      <c r="N22" s="68">
        <f>'BA Form 2 Event Data'!BO25</f>
        <v>0</v>
      </c>
      <c r="P22" s="68">
        <f>'BA Form 2 Event Data'!AC25</f>
        <v>0</v>
      </c>
      <c r="Q22" s="68">
        <f>'BA Form 2 Event Data'!BP25</f>
        <v>0</v>
      </c>
      <c r="S22" s="68">
        <f>'BA Form 2 Event Data'!AD25</f>
        <v>0</v>
      </c>
      <c r="T22" s="68">
        <f>'BA Form 2 Event Data'!BQ25</f>
        <v>0</v>
      </c>
      <c r="V22" s="68">
        <f ca="1">IF(CELL("type",'Data Entry'!$E22) = "v",((E22+H22+K22+N22+Q22+T22)-(D22+G22+J22+M22+P22+S22)),"")</f>
        <v>0</v>
      </c>
    </row>
    <row r="23" spans="1:22">
      <c r="A23" s="1">
        <v>20</v>
      </c>
      <c r="B23" s="21" t="str">
        <f ca="1">IF(CELL("type",'Data Entry'!$B23) = "v",'Data Entry'!$B23,"")</f>
        <v/>
      </c>
      <c r="C23" s="25" t="str">
        <f ca="1">IF(CELL("type",'Data Entry'!$C23)="v",'Data Entry'!$C23,"")</f>
        <v/>
      </c>
      <c r="D23" s="68">
        <f>'BA Form 2 Event Data'!Y26</f>
        <v>0</v>
      </c>
      <c r="E23" s="68">
        <f>'BA Form 2 Event Data'!BL26</f>
        <v>0</v>
      </c>
      <c r="G23" s="68">
        <f>'BA Form 2 Event Data'!Z26</f>
        <v>0</v>
      </c>
      <c r="H23" s="68">
        <f>'BA Form 2 Event Data'!BM26</f>
        <v>0</v>
      </c>
      <c r="J23" s="68">
        <f>'BA Form 2 Event Data'!AA26</f>
        <v>0</v>
      </c>
      <c r="K23" s="68">
        <f>'BA Form 2 Event Data'!BN26</f>
        <v>0</v>
      </c>
      <c r="M23" s="68">
        <f>'BA Form 2 Event Data'!AB26</f>
        <v>0</v>
      </c>
      <c r="N23" s="68">
        <f>'BA Form 2 Event Data'!BO26</f>
        <v>0</v>
      </c>
      <c r="P23" s="68">
        <f>'BA Form 2 Event Data'!AC26</f>
        <v>0</v>
      </c>
      <c r="Q23" s="68">
        <f>'BA Form 2 Event Data'!BP26</f>
        <v>0</v>
      </c>
      <c r="S23" s="68">
        <f>'BA Form 2 Event Data'!AD26</f>
        <v>0</v>
      </c>
      <c r="T23" s="68">
        <f>'BA Form 2 Event Data'!BQ26</f>
        <v>0</v>
      </c>
      <c r="V23" s="68">
        <f ca="1">IF(CELL("type",'Data Entry'!$E23) = "v",((E23+H23+K23+N23+Q23+T23)-(D23+G23+J23+M23+P23+S23)),"")</f>
        <v>0</v>
      </c>
    </row>
    <row r="24" spans="1:22">
      <c r="A24" s="1">
        <v>21</v>
      </c>
      <c r="B24" s="23" t="str">
        <f ca="1">IF(CELL("type",'Data Entry'!$B24) = "v",'Data Entry'!$B24,"")</f>
        <v/>
      </c>
      <c r="C24" s="2" t="str">
        <f ca="1">IF(CELL("type",'Data Entry'!$C24)="v",'Data Entry'!$C24,"")</f>
        <v/>
      </c>
      <c r="D24" s="57">
        <f>'BA Form 2 Event Data'!Y27</f>
        <v>0</v>
      </c>
      <c r="E24" s="57">
        <f>'BA Form 2 Event Data'!BL27</f>
        <v>0</v>
      </c>
      <c r="G24" s="57">
        <f>'BA Form 2 Event Data'!Z27</f>
        <v>0</v>
      </c>
      <c r="H24" s="57">
        <f>'BA Form 2 Event Data'!BM27</f>
        <v>0</v>
      </c>
      <c r="J24" s="57">
        <f>'BA Form 2 Event Data'!AA27</f>
        <v>0</v>
      </c>
      <c r="K24" s="57">
        <f>'BA Form 2 Event Data'!BN27</f>
        <v>0</v>
      </c>
      <c r="M24" s="57">
        <f>'BA Form 2 Event Data'!AB27</f>
        <v>0</v>
      </c>
      <c r="N24" s="57">
        <f>'BA Form 2 Event Data'!BO27</f>
        <v>0</v>
      </c>
      <c r="P24" s="57">
        <f>'BA Form 2 Event Data'!AC27</f>
        <v>0</v>
      </c>
      <c r="Q24" s="57">
        <f>'BA Form 2 Event Data'!BP27</f>
        <v>0</v>
      </c>
      <c r="S24" s="57">
        <f>'BA Form 2 Event Data'!AD27</f>
        <v>0</v>
      </c>
      <c r="T24" s="57">
        <f>'BA Form 2 Event Data'!BQ27</f>
        <v>0</v>
      </c>
      <c r="V24" s="57">
        <f ca="1">IF(CELL("type",'Data Entry'!$E24) = "v",((E24+H24+K24+N24+Q24+T24)-(D24+G24+J24+M24+P24+S24)),"")</f>
        <v>0</v>
      </c>
    </row>
    <row r="25" spans="1:22">
      <c r="A25" s="1">
        <v>22</v>
      </c>
      <c r="B25" s="23" t="str">
        <f ca="1">IF(CELL("type",'Data Entry'!$B25) = "v",'Data Entry'!$B25,"")</f>
        <v/>
      </c>
      <c r="C25" s="2" t="str">
        <f ca="1">IF(CELL("type",'Data Entry'!$C25)="v",'Data Entry'!$C25,"")</f>
        <v/>
      </c>
      <c r="D25" s="57">
        <f>'BA Form 2 Event Data'!Y28</f>
        <v>0</v>
      </c>
      <c r="E25" s="57">
        <f>'BA Form 2 Event Data'!BL28</f>
        <v>0</v>
      </c>
      <c r="G25" s="57">
        <f>'BA Form 2 Event Data'!Z28</f>
        <v>0</v>
      </c>
      <c r="H25" s="57">
        <f>'BA Form 2 Event Data'!BM28</f>
        <v>0</v>
      </c>
      <c r="J25" s="57">
        <f>'BA Form 2 Event Data'!AA28</f>
        <v>0</v>
      </c>
      <c r="K25" s="57">
        <f>'BA Form 2 Event Data'!BN28</f>
        <v>0</v>
      </c>
      <c r="M25" s="57">
        <f>'BA Form 2 Event Data'!AB28</f>
        <v>0</v>
      </c>
      <c r="N25" s="57">
        <f>'BA Form 2 Event Data'!BO28</f>
        <v>0</v>
      </c>
      <c r="P25" s="57">
        <f>'BA Form 2 Event Data'!AC28</f>
        <v>0</v>
      </c>
      <c r="Q25" s="57">
        <f>'BA Form 2 Event Data'!BP28</f>
        <v>0</v>
      </c>
      <c r="S25" s="57">
        <f>'BA Form 2 Event Data'!AD28</f>
        <v>0</v>
      </c>
      <c r="T25" s="57">
        <f>'BA Form 2 Event Data'!BQ28</f>
        <v>0</v>
      </c>
      <c r="V25" s="57">
        <f ca="1">IF(CELL("type",'Data Entry'!$E25) = "v",((E25+H25+K25+N25+Q25+T25)-(D25+G25+J25+M25+P25+S25)),"")</f>
        <v>0</v>
      </c>
    </row>
    <row r="26" spans="1:22">
      <c r="A26" s="1">
        <v>23</v>
      </c>
      <c r="B26" s="21" t="str">
        <f ca="1">IF(CELL("type",'Data Entry'!$B26) = "v",'Data Entry'!$B26,"")</f>
        <v/>
      </c>
      <c r="C26" s="25" t="str">
        <f ca="1">IF(CELL("type",'Data Entry'!$C26)="v",'Data Entry'!$C26,"")</f>
        <v/>
      </c>
      <c r="D26" s="68">
        <f>'BA Form 2 Event Data'!Y29</f>
        <v>0</v>
      </c>
      <c r="E26" s="68">
        <f>'BA Form 2 Event Data'!BL29</f>
        <v>0</v>
      </c>
      <c r="G26" s="68">
        <f>'BA Form 2 Event Data'!Z29</f>
        <v>0</v>
      </c>
      <c r="H26" s="68">
        <f>'BA Form 2 Event Data'!BM29</f>
        <v>0</v>
      </c>
      <c r="J26" s="68">
        <f>'BA Form 2 Event Data'!AA29</f>
        <v>0</v>
      </c>
      <c r="K26" s="68">
        <f>'BA Form 2 Event Data'!BN29</f>
        <v>0</v>
      </c>
      <c r="M26" s="68">
        <f>'BA Form 2 Event Data'!AB29</f>
        <v>0</v>
      </c>
      <c r="N26" s="68">
        <f>'BA Form 2 Event Data'!BO29</f>
        <v>0</v>
      </c>
      <c r="P26" s="68">
        <f>'BA Form 2 Event Data'!AC29</f>
        <v>0</v>
      </c>
      <c r="Q26" s="68">
        <f>'BA Form 2 Event Data'!BP29</f>
        <v>0</v>
      </c>
      <c r="S26" s="68">
        <f>'BA Form 2 Event Data'!AD29</f>
        <v>0</v>
      </c>
      <c r="T26" s="68">
        <f>'BA Form 2 Event Data'!BQ29</f>
        <v>0</v>
      </c>
      <c r="V26" s="68">
        <f ca="1">IF(CELL("type",'Data Entry'!$E26) = "v",((E26+H26+K26+N26+Q26+T26)-(D26+G26+J26+M26+P26+S26)),"")</f>
        <v>0</v>
      </c>
    </row>
    <row r="27" spans="1:22">
      <c r="A27" s="1">
        <v>24</v>
      </c>
      <c r="B27" s="21" t="str">
        <f ca="1">IF(CELL("type",'Data Entry'!$B27) = "v",'Data Entry'!$B27,"")</f>
        <v/>
      </c>
      <c r="C27" s="25" t="str">
        <f ca="1">IF(CELL("type",'Data Entry'!$C27)="v",'Data Entry'!$C27,"")</f>
        <v/>
      </c>
      <c r="D27" s="68">
        <f>'BA Form 2 Event Data'!Y30</f>
        <v>0</v>
      </c>
      <c r="E27" s="68">
        <f>'BA Form 2 Event Data'!BL30</f>
        <v>0</v>
      </c>
      <c r="G27" s="68">
        <f>'BA Form 2 Event Data'!Z30</f>
        <v>0</v>
      </c>
      <c r="H27" s="68">
        <f>'BA Form 2 Event Data'!BM30</f>
        <v>0</v>
      </c>
      <c r="J27" s="68">
        <f>'BA Form 2 Event Data'!AA30</f>
        <v>0</v>
      </c>
      <c r="K27" s="68">
        <f>'BA Form 2 Event Data'!BN30</f>
        <v>0</v>
      </c>
      <c r="M27" s="68">
        <f>'BA Form 2 Event Data'!AB30</f>
        <v>0</v>
      </c>
      <c r="N27" s="68">
        <f>'BA Form 2 Event Data'!BO30</f>
        <v>0</v>
      </c>
      <c r="P27" s="68">
        <f>'BA Form 2 Event Data'!AC30</f>
        <v>0</v>
      </c>
      <c r="Q27" s="68">
        <f>'BA Form 2 Event Data'!BP30</f>
        <v>0</v>
      </c>
      <c r="S27" s="68">
        <f>'BA Form 2 Event Data'!AD30</f>
        <v>0</v>
      </c>
      <c r="T27" s="68">
        <f>'BA Form 2 Event Data'!BQ30</f>
        <v>0</v>
      </c>
      <c r="V27" s="68">
        <f ca="1">IF(CELL("type",'Data Entry'!$E27) = "v",((E27+H27+K27+N27+Q27+T27)-(D27+G27+J27+M27+P27+S27)),"")</f>
        <v>0</v>
      </c>
    </row>
    <row r="28" spans="1:22">
      <c r="A28" s="1">
        <v>25</v>
      </c>
      <c r="B28" s="23" t="str">
        <f ca="1">IF(CELL("type",'Data Entry'!$B28) = "v",'Data Entry'!$B28,"")</f>
        <v/>
      </c>
      <c r="C28" s="2" t="str">
        <f ca="1">IF(CELL("type",'Data Entry'!$C28)="v",'Data Entry'!$C28,"")</f>
        <v/>
      </c>
      <c r="D28" s="57">
        <f>'BA Form 2 Event Data'!Y31</f>
        <v>0</v>
      </c>
      <c r="E28" s="57">
        <f>'BA Form 2 Event Data'!BL31</f>
        <v>0</v>
      </c>
      <c r="G28" s="57">
        <f>'BA Form 2 Event Data'!Z31</f>
        <v>0</v>
      </c>
      <c r="H28" s="57">
        <f>'BA Form 2 Event Data'!BM31</f>
        <v>0</v>
      </c>
      <c r="J28" s="57">
        <f>'BA Form 2 Event Data'!AA31</f>
        <v>0</v>
      </c>
      <c r="K28" s="57">
        <f>'BA Form 2 Event Data'!BN31</f>
        <v>0</v>
      </c>
      <c r="M28" s="57">
        <f>'BA Form 2 Event Data'!AB31</f>
        <v>0</v>
      </c>
      <c r="N28" s="57">
        <f>'BA Form 2 Event Data'!BO31</f>
        <v>0</v>
      </c>
      <c r="P28" s="57">
        <f>'BA Form 2 Event Data'!AC31</f>
        <v>0</v>
      </c>
      <c r="Q28" s="57">
        <f>'BA Form 2 Event Data'!BP31</f>
        <v>0</v>
      </c>
      <c r="S28" s="57">
        <f>'BA Form 2 Event Data'!AD31</f>
        <v>0</v>
      </c>
      <c r="T28" s="57">
        <f>'BA Form 2 Event Data'!BQ31</f>
        <v>0</v>
      </c>
      <c r="V28" s="57">
        <f ca="1">IF(CELL("type",'Data Entry'!$E28) = "v",((E28+H28+K28+N28-Q28*10*'Data Entry'!$E28+T28)-(D28+G28+J28+M28+S28)),"")</f>
        <v>0</v>
      </c>
    </row>
    <row r="29" spans="1:22">
      <c r="A29" s="1">
        <v>26</v>
      </c>
      <c r="B29" s="23" t="str">
        <f ca="1">IF(CELL("type",'Data Entry'!$B29) = "v",'Data Entry'!$B29,"")</f>
        <v/>
      </c>
      <c r="C29" s="2" t="str">
        <f ca="1">IF(CELL("type",'Data Entry'!$C29)="v",'Data Entry'!$C29,"")</f>
        <v/>
      </c>
      <c r="D29" s="57">
        <f>'BA Form 2 Event Data'!Y32</f>
        <v>0</v>
      </c>
      <c r="E29" s="57">
        <f>'BA Form 2 Event Data'!BL32</f>
        <v>0</v>
      </c>
      <c r="G29" s="57">
        <f>'BA Form 2 Event Data'!Z32</f>
        <v>0</v>
      </c>
      <c r="H29" s="57">
        <f>'BA Form 2 Event Data'!BM32</f>
        <v>0</v>
      </c>
      <c r="J29" s="57">
        <f>'BA Form 2 Event Data'!AA32</f>
        <v>0</v>
      </c>
      <c r="K29" s="57">
        <f>'BA Form 2 Event Data'!BN32</f>
        <v>0</v>
      </c>
      <c r="M29" s="57">
        <f>'BA Form 2 Event Data'!AB32</f>
        <v>0</v>
      </c>
      <c r="N29" s="57">
        <f>'BA Form 2 Event Data'!BO32</f>
        <v>0</v>
      </c>
      <c r="P29" s="57">
        <f>'BA Form 2 Event Data'!AC32</f>
        <v>0</v>
      </c>
      <c r="Q29" s="57">
        <f>'BA Form 2 Event Data'!BP32</f>
        <v>0</v>
      </c>
      <c r="S29" s="57">
        <f>'BA Form 2 Event Data'!AD32</f>
        <v>0</v>
      </c>
      <c r="T29" s="57">
        <f>'BA Form 2 Event Data'!BQ32</f>
        <v>0</v>
      </c>
      <c r="V29" s="57">
        <f ca="1">IF(CELL("type",'Data Entry'!$E29) = "v",((E29+H29+K29+N29-Q29*10*'Data Entry'!$E29+T29)-(D29+G29+J29+M29+S29)),"")</f>
        <v>0</v>
      </c>
    </row>
    <row r="30" spans="1:22">
      <c r="A30" s="1">
        <v>27</v>
      </c>
      <c r="B30" s="21" t="str">
        <f ca="1">IF(CELL("type",'Data Entry'!$B30) = "v",'Data Entry'!$B30,"")</f>
        <v/>
      </c>
      <c r="C30" s="25" t="str">
        <f ca="1">IF(CELL("type",'Data Entry'!$C30)="v",'Data Entry'!$C30,"")</f>
        <v/>
      </c>
      <c r="D30" s="68">
        <f>'BA Form 2 Event Data'!Y33</f>
        <v>0</v>
      </c>
      <c r="E30" s="68">
        <f>'BA Form 2 Event Data'!BL33</f>
        <v>0</v>
      </c>
      <c r="G30" s="68">
        <f>'BA Form 2 Event Data'!Z33</f>
        <v>0</v>
      </c>
      <c r="H30" s="68">
        <f>'BA Form 2 Event Data'!BM33</f>
        <v>0</v>
      </c>
      <c r="J30" s="68">
        <f>'BA Form 2 Event Data'!AA33</f>
        <v>0</v>
      </c>
      <c r="K30" s="68">
        <f>'BA Form 2 Event Data'!BN33</f>
        <v>0</v>
      </c>
      <c r="M30" s="68">
        <f>'BA Form 2 Event Data'!AB33</f>
        <v>0</v>
      </c>
      <c r="N30" s="68">
        <f>'BA Form 2 Event Data'!BO33</f>
        <v>0</v>
      </c>
      <c r="P30" s="68">
        <f>'BA Form 2 Event Data'!AC33</f>
        <v>0</v>
      </c>
      <c r="Q30" s="68">
        <f>'BA Form 2 Event Data'!BP33</f>
        <v>0</v>
      </c>
      <c r="S30" s="68">
        <f>'BA Form 2 Event Data'!AD33</f>
        <v>0</v>
      </c>
      <c r="T30" s="68">
        <f>'BA Form 2 Event Data'!BQ33</f>
        <v>0</v>
      </c>
      <c r="V30" s="68">
        <f ca="1">IF(CELL("type",'Data Entry'!$E30) = "v",((E30+H30+K30+N30-Q30*10*'Data Entry'!$E30+T30)-(D30+G30+J30+M30+S30)),"")</f>
        <v>0</v>
      </c>
    </row>
    <row r="31" spans="1:22">
      <c r="A31" s="1">
        <v>28</v>
      </c>
      <c r="B31" s="21" t="str">
        <f ca="1">IF(CELL("type",'Data Entry'!$B31) = "v",'Data Entry'!$B31,"")</f>
        <v/>
      </c>
      <c r="C31" s="25" t="str">
        <f ca="1">IF(CELL("type",'Data Entry'!$C31)="v",'Data Entry'!$C31,"")</f>
        <v/>
      </c>
      <c r="D31" s="68">
        <f>'BA Form 2 Event Data'!Y34</f>
        <v>0</v>
      </c>
      <c r="E31" s="68">
        <f>'BA Form 2 Event Data'!BL34</f>
        <v>0</v>
      </c>
      <c r="G31" s="68">
        <f>'BA Form 2 Event Data'!Z34</f>
        <v>0</v>
      </c>
      <c r="H31" s="68">
        <f>'BA Form 2 Event Data'!BM34</f>
        <v>0</v>
      </c>
      <c r="J31" s="68">
        <f>'BA Form 2 Event Data'!AA34</f>
        <v>0</v>
      </c>
      <c r="K31" s="68">
        <f>'BA Form 2 Event Data'!BN34</f>
        <v>0</v>
      </c>
      <c r="M31" s="68">
        <f>'BA Form 2 Event Data'!AB34</f>
        <v>0</v>
      </c>
      <c r="N31" s="68">
        <f>'BA Form 2 Event Data'!BO34</f>
        <v>0</v>
      </c>
      <c r="P31" s="68">
        <f>'BA Form 2 Event Data'!AC34</f>
        <v>0</v>
      </c>
      <c r="Q31" s="68">
        <f>'BA Form 2 Event Data'!BP34</f>
        <v>0</v>
      </c>
      <c r="S31" s="68">
        <f>'BA Form 2 Event Data'!AD34</f>
        <v>0</v>
      </c>
      <c r="T31" s="68">
        <f>'BA Form 2 Event Data'!BQ34</f>
        <v>0</v>
      </c>
      <c r="V31" s="68">
        <f ca="1">IF(CELL("type",'Data Entry'!$E31) = "v",((E31+H31+K31+N31-Q31*10*'Data Entry'!$E31+T31)-(D31+G31+J31+M31+S31)),"")</f>
        <v>0</v>
      </c>
    </row>
    <row r="32" spans="1:22">
      <c r="A32" s="1">
        <v>29</v>
      </c>
      <c r="B32" s="23" t="str">
        <f ca="1">IF(CELL("type",'Data Entry'!$B32) = "v",'Data Entry'!$B32,"")</f>
        <v/>
      </c>
      <c r="C32" s="2" t="str">
        <f ca="1">IF(CELL("type",'Data Entry'!$C32)="v",'Data Entry'!$C32,"")</f>
        <v/>
      </c>
      <c r="D32" s="57">
        <f>'BA Form 2 Event Data'!Y35</f>
        <v>0</v>
      </c>
      <c r="E32" s="57">
        <f>'BA Form 2 Event Data'!BL35</f>
        <v>0</v>
      </c>
      <c r="G32" s="57">
        <f>'BA Form 2 Event Data'!Z35</f>
        <v>0</v>
      </c>
      <c r="H32" s="57">
        <f>'BA Form 2 Event Data'!BM35</f>
        <v>0</v>
      </c>
      <c r="J32" s="57">
        <f>'BA Form 2 Event Data'!AA35</f>
        <v>0</v>
      </c>
      <c r="K32" s="57">
        <f>'BA Form 2 Event Data'!BN35</f>
        <v>0</v>
      </c>
      <c r="M32" s="57">
        <f>'BA Form 2 Event Data'!AB35</f>
        <v>0</v>
      </c>
      <c r="N32" s="57">
        <f>'BA Form 2 Event Data'!BO35</f>
        <v>0</v>
      </c>
      <c r="P32" s="57">
        <f>'BA Form 2 Event Data'!AC35</f>
        <v>0</v>
      </c>
      <c r="Q32" s="57">
        <f>'BA Form 2 Event Data'!BP35</f>
        <v>0</v>
      </c>
      <c r="S32" s="57">
        <f>'BA Form 2 Event Data'!AD35</f>
        <v>0</v>
      </c>
      <c r="T32" s="57">
        <f>'BA Form 2 Event Data'!BQ35</f>
        <v>0</v>
      </c>
      <c r="V32" s="57">
        <f ca="1">IF(CELL("type",'Data Entry'!$E32) = "v",((E32+H32+K32+N32-Q32*10*'Data Entry'!$E32+T32)-(D32+G32+J32+M32+S32)),"")</f>
        <v>0</v>
      </c>
    </row>
    <row r="33" spans="1:22">
      <c r="A33" s="1">
        <v>30</v>
      </c>
      <c r="B33" s="23" t="str">
        <f ca="1">IF(CELL("type",'Data Entry'!$B33) = "v",'Data Entry'!$B33,"")</f>
        <v/>
      </c>
      <c r="C33" s="2" t="str">
        <f ca="1">IF(CELL("type",'Data Entry'!$C33)="v",'Data Entry'!$C33,"")</f>
        <v/>
      </c>
      <c r="D33" s="57">
        <f>'BA Form 2 Event Data'!Y36</f>
        <v>0</v>
      </c>
      <c r="E33" s="57">
        <f>'BA Form 2 Event Data'!BL36</f>
        <v>0</v>
      </c>
      <c r="G33" s="57">
        <f>'BA Form 2 Event Data'!Z36</f>
        <v>0</v>
      </c>
      <c r="H33" s="57">
        <f>'BA Form 2 Event Data'!BM36</f>
        <v>0</v>
      </c>
      <c r="J33" s="57">
        <f>'BA Form 2 Event Data'!AA36</f>
        <v>0</v>
      </c>
      <c r="K33" s="57">
        <f>'BA Form 2 Event Data'!BN36</f>
        <v>0</v>
      </c>
      <c r="M33" s="57">
        <f>'BA Form 2 Event Data'!AB36</f>
        <v>0</v>
      </c>
      <c r="N33" s="57">
        <f>'BA Form 2 Event Data'!BO36</f>
        <v>0</v>
      </c>
      <c r="P33" s="57">
        <f>'BA Form 2 Event Data'!AC36</f>
        <v>0</v>
      </c>
      <c r="Q33" s="57">
        <f>'BA Form 2 Event Data'!BP36</f>
        <v>0</v>
      </c>
      <c r="S33" s="57">
        <f>'BA Form 2 Event Data'!AD36</f>
        <v>0</v>
      </c>
      <c r="T33" s="57">
        <f>'BA Form 2 Event Data'!BQ36</f>
        <v>0</v>
      </c>
      <c r="V33" s="57">
        <f ca="1">IF(CELL("type",'Data Entry'!$E33) = "v",((E33+H33+K33+N33-Q33*10*'Data Entry'!$E33+T33)-(D33+G33+J33+M33+S33)),"")</f>
        <v>0</v>
      </c>
    </row>
    <row r="34" spans="1:22" ht="15.75">
      <c r="A34" s="1">
        <v>31</v>
      </c>
      <c r="B34" s="21" t="str">
        <f ca="1">IF(CELL("type",'Data Entry'!$B34) = "v",'Data Entry'!$B34,"")</f>
        <v/>
      </c>
      <c r="C34" s="25" t="str">
        <f ca="1">IF(CELL("type",'Data Entry'!$C34)="v",'Data Entry'!$C34,"")</f>
        <v/>
      </c>
      <c r="D34" s="68">
        <f>'BA Form 2 Event Data'!Y37</f>
        <v>0</v>
      </c>
      <c r="E34" s="68">
        <f>'BA Form 2 Event Data'!BL37</f>
        <v>0</v>
      </c>
      <c r="G34" s="68">
        <f>'BA Form 2 Event Data'!Z37</f>
        <v>0</v>
      </c>
      <c r="H34" s="68">
        <f>'BA Form 2 Event Data'!BM37</f>
        <v>0</v>
      </c>
      <c r="J34" s="68">
        <f>'BA Form 2 Event Data'!AA37</f>
        <v>0</v>
      </c>
      <c r="K34" s="68">
        <f>'BA Form 2 Event Data'!BN37</f>
        <v>0</v>
      </c>
      <c r="M34" s="68">
        <f>'BA Form 2 Event Data'!AB37</f>
        <v>0</v>
      </c>
      <c r="N34" s="68">
        <f>'BA Form 2 Event Data'!BO37</f>
        <v>0</v>
      </c>
      <c r="P34" s="68">
        <f>'BA Form 2 Event Data'!AC37</f>
        <v>0</v>
      </c>
      <c r="Q34" s="68">
        <f>'BA Form 2 Event Data'!BP37</f>
        <v>0</v>
      </c>
      <c r="S34" s="68">
        <f>'BA Form 2 Event Data'!AD37</f>
        <v>0</v>
      </c>
      <c r="T34" s="68">
        <f>'BA Form 2 Event Data'!BQ37</f>
        <v>0</v>
      </c>
      <c r="U34" s="45"/>
      <c r="V34" s="68">
        <f ca="1">IF(CELL("type",'Data Entry'!$E34) = "v",((E34+H34+K34+N34-Q34*10*'Data Entry'!$E34+T34)-(D34+G34+J34+M34+S34)),"")</f>
        <v>0</v>
      </c>
    </row>
    <row r="35" spans="1:22" ht="15.75">
      <c r="A35" s="1">
        <v>32</v>
      </c>
      <c r="B35" s="21" t="str">
        <f ca="1">IF(CELL("type",'Data Entry'!$B35) = "v",'Data Entry'!$B35,"")</f>
        <v/>
      </c>
      <c r="C35" s="25" t="str">
        <f ca="1">IF(CELL("type",'Data Entry'!$C35)="v",'Data Entry'!$C35,"")</f>
        <v/>
      </c>
      <c r="D35" s="68">
        <f>'BA Form 2 Event Data'!Y38</f>
        <v>0</v>
      </c>
      <c r="E35" s="68">
        <f>'BA Form 2 Event Data'!BL38</f>
        <v>0</v>
      </c>
      <c r="G35" s="68">
        <f>'BA Form 2 Event Data'!Z38</f>
        <v>0</v>
      </c>
      <c r="H35" s="68">
        <f>'BA Form 2 Event Data'!BM38</f>
        <v>0</v>
      </c>
      <c r="J35" s="68">
        <f>'BA Form 2 Event Data'!AA38</f>
        <v>0</v>
      </c>
      <c r="K35" s="68">
        <f>'BA Form 2 Event Data'!BN38</f>
        <v>0</v>
      </c>
      <c r="M35" s="68">
        <f>'BA Form 2 Event Data'!AB38</f>
        <v>0</v>
      </c>
      <c r="N35" s="68">
        <f>'BA Form 2 Event Data'!BO38</f>
        <v>0</v>
      </c>
      <c r="P35" s="68">
        <f>'BA Form 2 Event Data'!AC38</f>
        <v>0</v>
      </c>
      <c r="Q35" s="68">
        <f>'BA Form 2 Event Data'!BP38</f>
        <v>0</v>
      </c>
      <c r="S35" s="68">
        <f>'BA Form 2 Event Data'!AD38</f>
        <v>0</v>
      </c>
      <c r="T35" s="68">
        <f>'BA Form 2 Event Data'!BQ38</f>
        <v>0</v>
      </c>
      <c r="U35" s="45"/>
      <c r="V35" s="68">
        <f ca="1">IF(CELL("type",'Data Entry'!$E35) = "v",((E35+H35+K35+N35-Q35*10*'Data Entry'!$E35+T35)-(D35+G35+J35+M35+S35)),"")</f>
        <v>0</v>
      </c>
    </row>
    <row r="36" spans="1:22">
      <c r="A36" s="1">
        <v>33</v>
      </c>
      <c r="B36" s="23" t="str">
        <f ca="1">IF(CELL("type",'Data Entry'!$B36) = "v",'Data Entry'!$B36,"")</f>
        <v/>
      </c>
      <c r="C36" s="2" t="str">
        <f ca="1">IF(CELL("type",'Data Entry'!$C36)="v",'Data Entry'!$C36,"")</f>
        <v/>
      </c>
      <c r="D36" s="57">
        <f>'BA Form 2 Event Data'!Y39</f>
        <v>0</v>
      </c>
      <c r="E36" s="57">
        <f>'BA Form 2 Event Data'!BL39</f>
        <v>0</v>
      </c>
      <c r="G36" s="57">
        <f>'BA Form 2 Event Data'!Z39</f>
        <v>0</v>
      </c>
      <c r="H36" s="57">
        <f>'BA Form 2 Event Data'!BM39</f>
        <v>0</v>
      </c>
      <c r="J36" s="57">
        <f>'BA Form 2 Event Data'!AA39</f>
        <v>0</v>
      </c>
      <c r="K36" s="57">
        <f>'BA Form 2 Event Data'!BN39</f>
        <v>0</v>
      </c>
      <c r="M36" s="57">
        <f>'BA Form 2 Event Data'!AB39</f>
        <v>0</v>
      </c>
      <c r="N36" s="57">
        <f>'BA Form 2 Event Data'!BO39</f>
        <v>0</v>
      </c>
      <c r="P36" s="57">
        <f>'BA Form 2 Event Data'!AC39</f>
        <v>0</v>
      </c>
      <c r="Q36" s="57">
        <f>'BA Form 2 Event Data'!BP39</f>
        <v>0</v>
      </c>
      <c r="S36" s="57">
        <f>'BA Form 2 Event Data'!AD39</f>
        <v>0</v>
      </c>
      <c r="T36" s="57">
        <f>'BA Form 2 Event Data'!BQ39</f>
        <v>0</v>
      </c>
      <c r="V36" s="57">
        <f ca="1">IF(CELL("type",'Data Entry'!$E36) = "v",((E36+H36+K36+N36-Q36*10*'Data Entry'!$E36+T36)-(D36+G36+J36+M36+S36)),"")</f>
        <v>0</v>
      </c>
    </row>
    <row r="37" spans="1:22">
      <c r="A37" s="1">
        <v>34</v>
      </c>
      <c r="B37" s="23" t="str">
        <f ca="1">IF(CELL("type",'Data Entry'!$B37) = "v",'Data Entry'!$B37,"")</f>
        <v/>
      </c>
      <c r="C37" s="2" t="str">
        <f ca="1">IF(CELL("type",'Data Entry'!$C37)="v",'Data Entry'!$C37,"")</f>
        <v/>
      </c>
      <c r="D37" s="57">
        <f>'BA Form 2 Event Data'!Y40</f>
        <v>0</v>
      </c>
      <c r="E37" s="57">
        <f>'BA Form 2 Event Data'!BL40</f>
        <v>0</v>
      </c>
      <c r="G37" s="57">
        <f>'BA Form 2 Event Data'!Z40</f>
        <v>0</v>
      </c>
      <c r="H37" s="57">
        <f>'BA Form 2 Event Data'!BM40</f>
        <v>0</v>
      </c>
      <c r="J37" s="57">
        <f>'BA Form 2 Event Data'!AA40</f>
        <v>0</v>
      </c>
      <c r="K37" s="57">
        <f>'BA Form 2 Event Data'!BN40</f>
        <v>0</v>
      </c>
      <c r="M37" s="57">
        <f>'BA Form 2 Event Data'!AB40</f>
        <v>0</v>
      </c>
      <c r="N37" s="57">
        <f>'BA Form 2 Event Data'!BO40</f>
        <v>0</v>
      </c>
      <c r="P37" s="57">
        <f>'BA Form 2 Event Data'!AC40</f>
        <v>0</v>
      </c>
      <c r="Q37" s="57">
        <f>'BA Form 2 Event Data'!BP40</f>
        <v>0</v>
      </c>
      <c r="S37" s="57">
        <f>'BA Form 2 Event Data'!AD40</f>
        <v>0</v>
      </c>
      <c r="T37" s="57">
        <f>'BA Form 2 Event Data'!BQ40</f>
        <v>0</v>
      </c>
      <c r="V37" s="57">
        <f ca="1">IF(CELL("type",'Data Entry'!$E37) = "v",((E37+H37+K37+N37-Q37*10*'Data Entry'!$E37+T37)-(D37+G37+J37+M37+S37)),"")</f>
        <v>0</v>
      </c>
    </row>
    <row r="38" spans="1:22" ht="15.75">
      <c r="A38" s="1">
        <v>35</v>
      </c>
      <c r="B38" s="21"/>
      <c r="C38" s="25"/>
      <c r="D38" s="68">
        <f>'BA Form 2 Event Data'!Y41</f>
        <v>0</v>
      </c>
      <c r="E38" s="68">
        <f>'BA Form 2 Event Data'!BL41</f>
        <v>0</v>
      </c>
      <c r="G38" s="68">
        <f>'BA Form 2 Event Data'!Z41</f>
        <v>0</v>
      </c>
      <c r="H38" s="68">
        <f>'BA Form 2 Event Data'!BM41</f>
        <v>0</v>
      </c>
      <c r="J38" s="68">
        <f>'BA Form 2 Event Data'!AA41</f>
        <v>0</v>
      </c>
      <c r="K38" s="68">
        <f>'BA Form 2 Event Data'!BN41</f>
        <v>0</v>
      </c>
      <c r="M38" s="68">
        <f>'BA Form 2 Event Data'!AB41</f>
        <v>0</v>
      </c>
      <c r="N38" s="68">
        <f>'BA Form 2 Event Data'!BO41</f>
        <v>0</v>
      </c>
      <c r="P38" s="68">
        <f>'BA Form 2 Event Data'!AC41</f>
        <v>0</v>
      </c>
      <c r="Q38" s="68">
        <f>'BA Form 2 Event Data'!BP41</f>
        <v>0</v>
      </c>
      <c r="S38" s="68">
        <f>'BA Form 2 Event Data'!AD41</f>
        <v>0</v>
      </c>
      <c r="T38" s="68">
        <f>'BA Form 2 Event Data'!BQ41</f>
        <v>0</v>
      </c>
      <c r="U38" s="45"/>
      <c r="V38" s="68">
        <f ca="1">IF(CELL("type",'Data Entry'!$E38) = "v",((E38+H38+K38+N38-Q38*10*'Data Entry'!$E38+T38)-(D38+G38+J38+M38+S38)),"")</f>
        <v>0</v>
      </c>
    </row>
    <row r="39" spans="1:22" ht="15.75">
      <c r="A39" s="1">
        <v>36</v>
      </c>
      <c r="B39" s="21"/>
      <c r="C39" s="25"/>
      <c r="D39" s="68">
        <f>'BA Form 2 Event Data'!Y42</f>
        <v>0</v>
      </c>
      <c r="E39" s="68">
        <f>'BA Form 2 Event Data'!BL42</f>
        <v>0</v>
      </c>
      <c r="G39" s="68">
        <f>'BA Form 2 Event Data'!Z42</f>
        <v>0</v>
      </c>
      <c r="H39" s="68">
        <f>'BA Form 2 Event Data'!BM42</f>
        <v>0</v>
      </c>
      <c r="J39" s="68">
        <f>'BA Form 2 Event Data'!AA42</f>
        <v>0</v>
      </c>
      <c r="K39" s="68">
        <f>'BA Form 2 Event Data'!BN42</f>
        <v>0</v>
      </c>
      <c r="M39" s="68">
        <f>'BA Form 2 Event Data'!AB42</f>
        <v>0</v>
      </c>
      <c r="N39" s="68">
        <f>'BA Form 2 Event Data'!BO42</f>
        <v>0</v>
      </c>
      <c r="P39" s="68">
        <f>'BA Form 2 Event Data'!AC42</f>
        <v>0</v>
      </c>
      <c r="Q39" s="68">
        <f>'BA Form 2 Event Data'!BP42</f>
        <v>0</v>
      </c>
      <c r="S39" s="68">
        <f>'BA Form 2 Event Data'!AD42</f>
        <v>0</v>
      </c>
      <c r="T39" s="68">
        <f>'BA Form 2 Event Data'!BQ42</f>
        <v>0</v>
      </c>
      <c r="U39" s="45"/>
      <c r="V39" s="68">
        <f ca="1">IF(CELL("type",'Data Entry'!$E39) = "v",((E39+H39+K39+N39-Q39*10*'Data Entry'!$E39+T39)-(D39+G39+J39+M39+S39)),"")</f>
        <v>0</v>
      </c>
    </row>
    <row r="40" spans="1:22">
      <c r="A40" s="1">
        <v>37</v>
      </c>
      <c r="B40" s="23" t="str">
        <f ca="1">IF(CELL("type",'Data Entry'!$B40) = "v",'Data Entry'!$B40,"")</f>
        <v/>
      </c>
      <c r="C40" s="2" t="str">
        <f ca="1">IF(CELL("type",'Data Entry'!$C40)="v",'Data Entry'!$C40,"")</f>
        <v/>
      </c>
      <c r="D40" s="57">
        <f>'BA Form 2 Event Data'!Y43</f>
        <v>0</v>
      </c>
      <c r="E40" s="57">
        <f>'BA Form 2 Event Data'!BL43</f>
        <v>0</v>
      </c>
      <c r="G40" s="57">
        <f>'BA Form 2 Event Data'!Z43</f>
        <v>0</v>
      </c>
      <c r="H40" s="57">
        <f>'BA Form 2 Event Data'!BM43</f>
        <v>0</v>
      </c>
      <c r="J40" s="57">
        <f>'BA Form 2 Event Data'!AA43</f>
        <v>0</v>
      </c>
      <c r="K40" s="57">
        <f>'BA Form 2 Event Data'!BN43</f>
        <v>0</v>
      </c>
      <c r="M40" s="57">
        <f>'BA Form 2 Event Data'!AB43</f>
        <v>0</v>
      </c>
      <c r="N40" s="57">
        <f>'BA Form 2 Event Data'!BO43</f>
        <v>0</v>
      </c>
      <c r="P40" s="57">
        <f>'BA Form 2 Event Data'!AC43</f>
        <v>0</v>
      </c>
      <c r="Q40" s="57">
        <f>'BA Form 2 Event Data'!BP43</f>
        <v>0</v>
      </c>
      <c r="S40" s="57">
        <f>'BA Form 2 Event Data'!AD43</f>
        <v>0</v>
      </c>
      <c r="T40" s="57">
        <f>'BA Form 2 Event Data'!BQ43</f>
        <v>0</v>
      </c>
      <c r="V40" s="57">
        <f ca="1">IF(CELL("type",'Data Entry'!$E40) = "v",((E40+H40+K40+N40-Q40*10*'Data Entry'!$E40+T40)-(D40+G40+J40+M40+S40)),"")</f>
        <v>0</v>
      </c>
    </row>
    <row r="41" spans="1:22">
      <c r="A41" s="1">
        <v>38</v>
      </c>
      <c r="B41" s="23" t="str">
        <f ca="1">IF(CELL("type",'Data Entry'!$B41) = "v",'Data Entry'!$B41,"")</f>
        <v/>
      </c>
      <c r="C41" s="2" t="str">
        <f ca="1">IF(CELL("type",'Data Entry'!$C41)="v",'Data Entry'!$C41,"")</f>
        <v/>
      </c>
      <c r="D41" s="57">
        <f>'BA Form 2 Event Data'!Y44</f>
        <v>0</v>
      </c>
      <c r="E41" s="57">
        <f>'BA Form 2 Event Data'!BL44</f>
        <v>0</v>
      </c>
      <c r="G41" s="57">
        <f>'BA Form 2 Event Data'!Z44</f>
        <v>0</v>
      </c>
      <c r="H41" s="57">
        <f>'BA Form 2 Event Data'!BM44</f>
        <v>0</v>
      </c>
      <c r="J41" s="57">
        <f>'BA Form 2 Event Data'!AA44</f>
        <v>0</v>
      </c>
      <c r="K41" s="57">
        <f>'BA Form 2 Event Data'!BN44</f>
        <v>0</v>
      </c>
      <c r="M41" s="57">
        <f>'BA Form 2 Event Data'!AB44</f>
        <v>0</v>
      </c>
      <c r="N41" s="57">
        <f>'BA Form 2 Event Data'!BO44</f>
        <v>0</v>
      </c>
      <c r="P41" s="57">
        <f>'BA Form 2 Event Data'!AC44</f>
        <v>0</v>
      </c>
      <c r="Q41" s="57">
        <f>'BA Form 2 Event Data'!BP44</f>
        <v>0</v>
      </c>
      <c r="S41" s="57">
        <f>'BA Form 2 Event Data'!AD44</f>
        <v>0</v>
      </c>
      <c r="T41" s="57">
        <f>'BA Form 2 Event Data'!BQ44</f>
        <v>0</v>
      </c>
      <c r="V41" s="57">
        <f ca="1">IF(CELL("type",'Data Entry'!$E41) = "v",((E41+H41+K41+N41-Q41*10*'Data Entry'!$E41+T41)-(D41+G41+J41+M41+S41)),"")</f>
        <v>0</v>
      </c>
    </row>
    <row r="42" spans="1:22" ht="15.75">
      <c r="A42" s="1">
        <v>39</v>
      </c>
      <c r="B42" s="21"/>
      <c r="C42" s="25"/>
      <c r="D42" s="68">
        <f>'BA Form 2 Event Data'!Y45</f>
        <v>0</v>
      </c>
      <c r="E42" s="68">
        <f>'BA Form 2 Event Data'!BL45</f>
        <v>0</v>
      </c>
      <c r="G42" s="68">
        <f>'BA Form 2 Event Data'!Z45</f>
        <v>0</v>
      </c>
      <c r="H42" s="68">
        <f>'BA Form 2 Event Data'!BM45</f>
        <v>0</v>
      </c>
      <c r="J42" s="68">
        <f>'BA Form 2 Event Data'!AA45</f>
        <v>0</v>
      </c>
      <c r="K42" s="68">
        <f>'BA Form 2 Event Data'!BN45</f>
        <v>0</v>
      </c>
      <c r="M42" s="68">
        <f>'BA Form 2 Event Data'!AB45</f>
        <v>0</v>
      </c>
      <c r="N42" s="68">
        <f>'BA Form 2 Event Data'!BO45</f>
        <v>0</v>
      </c>
      <c r="P42" s="68">
        <f>'BA Form 2 Event Data'!AC45</f>
        <v>0</v>
      </c>
      <c r="Q42" s="68">
        <f>'BA Form 2 Event Data'!BP45</f>
        <v>0</v>
      </c>
      <c r="S42" s="68">
        <f>'BA Form 2 Event Data'!AD45</f>
        <v>0</v>
      </c>
      <c r="T42" s="68">
        <f>'BA Form 2 Event Data'!BQ45</f>
        <v>0</v>
      </c>
      <c r="U42" s="45"/>
      <c r="V42" s="68">
        <f ca="1">IF(CELL("type",'Data Entry'!$E42) = "v",((E42+H42+K42+N42-Q42*10*'Data Entry'!$E42+T42)-(D42+G42+J42+M42+S42)),"")</f>
        <v>0</v>
      </c>
    </row>
    <row r="43" spans="1:22" ht="15.75">
      <c r="A43" s="1">
        <v>40</v>
      </c>
      <c r="B43" s="21"/>
      <c r="C43" s="25"/>
      <c r="D43" s="68">
        <f>'BA Form 2 Event Data'!Y46</f>
        <v>0</v>
      </c>
      <c r="E43" s="68">
        <f>'BA Form 2 Event Data'!BL46</f>
        <v>0</v>
      </c>
      <c r="G43" s="68">
        <f>'BA Form 2 Event Data'!Z46</f>
        <v>0</v>
      </c>
      <c r="H43" s="68">
        <f>'BA Form 2 Event Data'!BM46</f>
        <v>0</v>
      </c>
      <c r="J43" s="68">
        <f>'BA Form 2 Event Data'!AA46</f>
        <v>0</v>
      </c>
      <c r="K43" s="68">
        <f>'BA Form 2 Event Data'!BN46</f>
        <v>0</v>
      </c>
      <c r="M43" s="68">
        <f>'BA Form 2 Event Data'!AB46</f>
        <v>0</v>
      </c>
      <c r="N43" s="68">
        <f>'BA Form 2 Event Data'!BO46</f>
        <v>0</v>
      </c>
      <c r="P43" s="68">
        <f>'BA Form 2 Event Data'!AC46</f>
        <v>0</v>
      </c>
      <c r="Q43" s="68">
        <f>'BA Form 2 Event Data'!BP46</f>
        <v>0</v>
      </c>
      <c r="S43" s="68">
        <f>'BA Form 2 Event Data'!AD46</f>
        <v>0</v>
      </c>
      <c r="T43" s="68">
        <f>'BA Form 2 Event Data'!BQ46</f>
        <v>0</v>
      </c>
      <c r="U43" s="45"/>
      <c r="V43" s="68">
        <f ca="1">IF(CELL("type",'Data Entry'!$E43) = "v",((E43+H43+K43+N43-Q43*10*'Data Entry'!$E43+T43)-(D43+G43+J43+M43+S43)),"")</f>
        <v>0</v>
      </c>
    </row>
    <row r="44" spans="1:22" ht="15.75">
      <c r="A44" s="1">
        <v>41</v>
      </c>
      <c r="B44" s="23" t="str">
        <f ca="1">IF(CELL("type",'Data Entry'!$B36) = "v",'Data Entry'!$B36,"")</f>
        <v/>
      </c>
      <c r="C44" s="2" t="str">
        <f ca="1">IF(CELL("type",'Data Entry'!$C36)="v",'Data Entry'!$C36,"")</f>
        <v/>
      </c>
      <c r="D44" s="57">
        <f>'BA Form 2 Event Data'!Y47</f>
        <v>0</v>
      </c>
      <c r="E44" s="57">
        <f>'BA Form 2 Event Data'!BL47</f>
        <v>0</v>
      </c>
      <c r="G44" s="57">
        <f>'BA Form 2 Event Data'!Z47</f>
        <v>0</v>
      </c>
      <c r="H44" s="57">
        <f>'BA Form 2 Event Data'!BM47</f>
        <v>0</v>
      </c>
      <c r="J44" s="57">
        <f>'BA Form 2 Event Data'!AA47</f>
        <v>0</v>
      </c>
      <c r="K44" s="57">
        <f>'BA Form 2 Event Data'!BN47</f>
        <v>0</v>
      </c>
      <c r="M44" s="57">
        <f>'BA Form 2 Event Data'!AB47</f>
        <v>0</v>
      </c>
      <c r="N44" s="57">
        <f>'BA Form 2 Event Data'!BO47</f>
        <v>0</v>
      </c>
      <c r="P44" s="57">
        <f>'BA Form 2 Event Data'!AC47</f>
        <v>0</v>
      </c>
      <c r="Q44" s="57">
        <f>'BA Form 2 Event Data'!BP47</f>
        <v>0</v>
      </c>
      <c r="S44" s="57">
        <f>'BA Form 2 Event Data'!AD47</f>
        <v>0</v>
      </c>
      <c r="T44" s="57">
        <f>'BA Form 2 Event Data'!BQ47</f>
        <v>0</v>
      </c>
      <c r="U44" s="45"/>
      <c r="V44" s="57">
        <f ca="1">IF(CELL("type",'Data Entry'!$E44) = "v",((E44+H44+K44+N44-Q44*10*'Data Entry'!$E44+T44)-(D44+G44+J44+M44+S44)),"")</f>
        <v>0</v>
      </c>
    </row>
    <row r="45" spans="1:22" ht="15.75">
      <c r="A45" s="1">
        <v>42</v>
      </c>
      <c r="B45" s="23" t="str">
        <f ca="1">IF(CELL("type",'Data Entry'!$B37) = "v",'Data Entry'!$B37,"")</f>
        <v/>
      </c>
      <c r="C45" s="2" t="str">
        <f ca="1">IF(CELL("type",'Data Entry'!$C37)="v",'Data Entry'!$C37,"")</f>
        <v/>
      </c>
      <c r="D45" s="57">
        <f>'BA Form 2 Event Data'!Y48</f>
        <v>0</v>
      </c>
      <c r="E45" s="57">
        <f>'BA Form 2 Event Data'!BL48</f>
        <v>0</v>
      </c>
      <c r="G45" s="57">
        <f>'BA Form 2 Event Data'!Z48</f>
        <v>0</v>
      </c>
      <c r="H45" s="57">
        <f>'BA Form 2 Event Data'!BM48</f>
        <v>0</v>
      </c>
      <c r="J45" s="57">
        <f>'BA Form 2 Event Data'!AA48</f>
        <v>0</v>
      </c>
      <c r="K45" s="57">
        <f>'BA Form 2 Event Data'!BN48</f>
        <v>0</v>
      </c>
      <c r="M45" s="57">
        <f>'BA Form 2 Event Data'!AB48</f>
        <v>0</v>
      </c>
      <c r="N45" s="57">
        <f>'BA Form 2 Event Data'!BO48</f>
        <v>0</v>
      </c>
      <c r="P45" s="57">
        <f>'BA Form 2 Event Data'!AC48</f>
        <v>0</v>
      </c>
      <c r="Q45" s="57">
        <f>'BA Form 2 Event Data'!BP48</f>
        <v>0</v>
      </c>
      <c r="S45" s="57">
        <f>'BA Form 2 Event Data'!AD48</f>
        <v>0</v>
      </c>
      <c r="T45" s="57">
        <f>'BA Form 2 Event Data'!BQ48</f>
        <v>0</v>
      </c>
      <c r="U45" s="45"/>
      <c r="V45" s="57">
        <f ca="1">IF(CELL("type",'Data Entry'!$E45) = "v",((E45+H45+K45+N45-Q45*10*'Data Entry'!$E45+T45)-(D45+G45+J45+M45+S45)),"")</f>
        <v>0</v>
      </c>
    </row>
    <row r="46" spans="1:22" ht="90" customHeight="1">
      <c r="B46" s="200" t="s">
        <v>187</v>
      </c>
      <c r="C46" s="200"/>
      <c r="D46" s="199" t="s">
        <v>66</v>
      </c>
      <c r="E46" s="199"/>
      <c r="F46" s="56"/>
      <c r="G46" s="199" t="s">
        <v>73</v>
      </c>
      <c r="H46" s="199"/>
      <c r="I46" s="56"/>
      <c r="J46" s="199" t="s">
        <v>67</v>
      </c>
      <c r="K46" s="199"/>
      <c r="L46" s="56"/>
      <c r="M46" s="199" t="s">
        <v>68</v>
      </c>
      <c r="N46" s="199"/>
      <c r="O46" s="56"/>
      <c r="P46" s="112" t="s">
        <v>185</v>
      </c>
      <c r="Q46" s="113"/>
      <c r="R46" s="56"/>
      <c r="S46" s="199" t="s">
        <v>186</v>
      </c>
      <c r="T46" s="199"/>
    </row>
    <row r="47" spans="1:22" ht="18">
      <c r="B47" s="69" t="s">
        <v>71</v>
      </c>
    </row>
    <row r="48" spans="1:22" ht="82.5" customHeight="1">
      <c r="B48" s="72" t="s">
        <v>109</v>
      </c>
      <c r="C48" s="198" t="s">
        <v>188</v>
      </c>
      <c r="D48" s="198"/>
      <c r="E48" s="198"/>
      <c r="F48" s="198"/>
      <c r="G48" s="198"/>
      <c r="H48" s="198"/>
      <c r="I48" s="198"/>
      <c r="J48" s="198"/>
      <c r="K48" s="198"/>
      <c r="L48" s="198"/>
      <c r="M48" s="198"/>
      <c r="N48" s="198"/>
      <c r="O48" s="198"/>
      <c r="P48" s="198"/>
      <c r="Q48" s="198"/>
      <c r="R48" s="198"/>
      <c r="S48" s="198"/>
      <c r="T48" s="198"/>
    </row>
    <row r="49" spans="2:20" ht="12.75" customHeight="1">
      <c r="B49" s="72" t="s">
        <v>110</v>
      </c>
      <c r="C49" s="195" t="s">
        <v>114</v>
      </c>
      <c r="D49" s="195"/>
      <c r="E49" s="195"/>
      <c r="F49" s="195"/>
      <c r="G49" s="195"/>
      <c r="H49" s="195"/>
      <c r="I49" s="195"/>
      <c r="J49" s="195"/>
      <c r="K49" s="195"/>
      <c r="L49" s="195"/>
      <c r="M49" s="195"/>
      <c r="N49" s="195"/>
      <c r="O49" s="195"/>
      <c r="P49" s="195"/>
      <c r="Q49" s="195"/>
      <c r="R49" s="195"/>
      <c r="S49" s="195"/>
      <c r="T49" s="195"/>
    </row>
    <row r="50" spans="2:20" ht="12.75" customHeight="1">
      <c r="B50" s="72" t="s">
        <v>111</v>
      </c>
      <c r="C50" s="195" t="s">
        <v>112</v>
      </c>
      <c r="D50" s="195"/>
      <c r="E50" s="195"/>
      <c r="F50" s="195"/>
      <c r="G50" s="195"/>
      <c r="H50" s="195"/>
      <c r="I50" s="195"/>
      <c r="J50" s="195"/>
      <c r="K50" s="195"/>
      <c r="L50" s="195"/>
      <c r="M50" s="195"/>
      <c r="N50" s="195"/>
      <c r="O50" s="195"/>
      <c r="P50" s="195"/>
      <c r="Q50" s="195"/>
      <c r="R50" s="195"/>
      <c r="S50" s="195"/>
      <c r="T50" s="195"/>
    </row>
    <row r="51" spans="2:20" ht="12.75" customHeight="1">
      <c r="B51" s="72" t="s">
        <v>113</v>
      </c>
      <c r="C51" s="195" t="s">
        <v>117</v>
      </c>
      <c r="D51" s="195"/>
      <c r="E51" s="195"/>
      <c r="F51" s="195"/>
      <c r="G51" s="195"/>
      <c r="H51" s="195"/>
      <c r="I51" s="195"/>
      <c r="J51" s="195"/>
      <c r="K51" s="195"/>
      <c r="L51" s="195"/>
      <c r="M51" s="195"/>
      <c r="N51" s="195"/>
      <c r="O51" s="195"/>
      <c r="P51" s="195"/>
      <c r="Q51" s="195"/>
      <c r="R51" s="195"/>
      <c r="S51" s="195"/>
      <c r="T51" s="195"/>
    </row>
    <row r="52" spans="2:20" ht="12.75" customHeight="1">
      <c r="B52" s="72" t="s">
        <v>115</v>
      </c>
      <c r="C52" s="195" t="s">
        <v>116</v>
      </c>
      <c r="D52" s="195"/>
      <c r="E52" s="195"/>
      <c r="F52" s="195"/>
      <c r="G52" s="195"/>
      <c r="H52" s="195"/>
      <c r="I52" s="195"/>
      <c r="J52" s="195"/>
      <c r="K52" s="195"/>
      <c r="L52" s="195"/>
      <c r="M52" s="195"/>
      <c r="N52" s="195"/>
      <c r="O52" s="195"/>
      <c r="P52" s="195"/>
      <c r="Q52" s="195"/>
      <c r="R52" s="195"/>
      <c r="S52" s="195"/>
      <c r="T52" s="195"/>
    </row>
    <row r="53" spans="2:20" ht="12.75" customHeight="1">
      <c r="B53" s="72" t="s">
        <v>118</v>
      </c>
      <c r="C53" s="195" t="s">
        <v>183</v>
      </c>
      <c r="D53" s="195"/>
      <c r="E53" s="195"/>
      <c r="F53" s="195"/>
      <c r="G53" s="195"/>
      <c r="H53" s="195"/>
      <c r="I53" s="195"/>
      <c r="J53" s="195"/>
      <c r="K53" s="195"/>
      <c r="L53" s="195"/>
      <c r="M53" s="195"/>
      <c r="N53" s="195"/>
      <c r="O53" s="195"/>
      <c r="P53" s="195"/>
      <c r="Q53" s="195"/>
      <c r="R53" s="195"/>
      <c r="S53" s="195"/>
      <c r="T53" s="195"/>
    </row>
    <row r="54" spans="2:20" ht="12.75" customHeight="1">
      <c r="B54" s="72" t="s">
        <v>119</v>
      </c>
      <c r="C54" s="195" t="s">
        <v>184</v>
      </c>
      <c r="D54" s="195"/>
      <c r="E54" s="195"/>
      <c r="F54" s="195"/>
      <c r="G54" s="195"/>
      <c r="H54" s="195"/>
      <c r="I54" s="195"/>
      <c r="J54" s="195"/>
      <c r="K54" s="195"/>
      <c r="L54" s="195"/>
      <c r="M54" s="195"/>
      <c r="N54" s="195"/>
      <c r="O54" s="195"/>
      <c r="P54" s="195"/>
      <c r="Q54" s="195"/>
      <c r="R54" s="195"/>
      <c r="S54" s="195"/>
      <c r="T54" s="195"/>
    </row>
    <row r="55" spans="2:20">
      <c r="B55" s="72"/>
      <c r="C55" s="195"/>
      <c r="D55" s="195"/>
      <c r="E55" s="195"/>
      <c r="F55" s="195"/>
      <c r="G55" s="195"/>
      <c r="H55" s="195"/>
      <c r="I55" s="195"/>
      <c r="J55" s="195"/>
      <c r="K55" s="195"/>
      <c r="L55" s="195"/>
      <c r="M55" s="195"/>
      <c r="N55" s="195"/>
      <c r="O55" s="195"/>
      <c r="P55" s="195"/>
      <c r="Q55" s="195"/>
      <c r="R55" s="195"/>
      <c r="S55" s="195"/>
      <c r="T55" s="195"/>
    </row>
    <row r="56" spans="2:20">
      <c r="B56" s="72"/>
      <c r="C56" s="195"/>
      <c r="D56" s="195"/>
      <c r="E56" s="195"/>
      <c r="F56" s="195"/>
      <c r="G56" s="195"/>
      <c r="H56" s="195"/>
      <c r="I56" s="195"/>
      <c r="J56" s="195"/>
      <c r="K56" s="195"/>
      <c r="L56" s="195"/>
      <c r="M56" s="195"/>
      <c r="N56" s="195"/>
      <c r="O56" s="195"/>
      <c r="P56" s="195"/>
      <c r="Q56" s="195"/>
      <c r="R56" s="195"/>
      <c r="S56" s="195"/>
      <c r="T56" s="195"/>
    </row>
    <row r="57" spans="2:20">
      <c r="B57" s="72"/>
      <c r="C57" s="195"/>
      <c r="D57" s="195"/>
      <c r="E57" s="195"/>
      <c r="F57" s="195"/>
      <c r="G57" s="195"/>
      <c r="H57" s="195"/>
      <c r="I57" s="195"/>
      <c r="J57" s="195"/>
      <c r="K57" s="195"/>
      <c r="L57" s="195"/>
      <c r="M57" s="195"/>
      <c r="N57" s="195"/>
      <c r="O57" s="195"/>
      <c r="P57" s="195"/>
      <c r="Q57" s="195"/>
      <c r="R57" s="195"/>
      <c r="S57" s="195"/>
      <c r="T57" s="195"/>
    </row>
    <row r="58" spans="2:20">
      <c r="B58" s="72"/>
      <c r="C58" s="195"/>
      <c r="D58" s="195"/>
      <c r="E58" s="195"/>
      <c r="F58" s="195"/>
      <c r="G58" s="195"/>
      <c r="H58" s="195"/>
      <c r="I58" s="195"/>
      <c r="J58" s="195"/>
      <c r="K58" s="195"/>
      <c r="L58" s="195"/>
      <c r="M58" s="195"/>
      <c r="N58" s="195"/>
      <c r="O58" s="195"/>
      <c r="P58" s="195"/>
      <c r="Q58" s="195"/>
      <c r="R58" s="195"/>
      <c r="S58" s="195"/>
      <c r="T58" s="195"/>
    </row>
    <row r="59" spans="2:20">
      <c r="B59" s="72"/>
      <c r="C59" s="195"/>
      <c r="D59" s="195"/>
      <c r="E59" s="195"/>
      <c r="F59" s="195"/>
      <c r="G59" s="195"/>
      <c r="H59" s="195"/>
      <c r="I59" s="195"/>
      <c r="J59" s="195"/>
      <c r="K59" s="195"/>
      <c r="L59" s="195"/>
      <c r="M59" s="195"/>
      <c r="N59" s="195"/>
      <c r="O59" s="195"/>
      <c r="P59" s="195"/>
      <c r="Q59" s="195"/>
      <c r="R59" s="195"/>
      <c r="S59" s="195"/>
      <c r="T59" s="195"/>
    </row>
    <row r="60" spans="2:20">
      <c r="B60" s="72"/>
      <c r="C60" s="195"/>
      <c r="D60" s="195"/>
      <c r="E60" s="195"/>
      <c r="F60" s="195"/>
      <c r="G60" s="195"/>
      <c r="H60" s="195"/>
      <c r="I60" s="195"/>
      <c r="J60" s="195"/>
      <c r="K60" s="195"/>
      <c r="L60" s="195"/>
      <c r="M60" s="195"/>
      <c r="N60" s="195"/>
      <c r="O60" s="195"/>
      <c r="P60" s="195"/>
      <c r="Q60" s="195"/>
      <c r="R60" s="195"/>
      <c r="S60" s="195"/>
      <c r="T60" s="195"/>
    </row>
    <row r="61" spans="2:20">
      <c r="B61" s="72"/>
      <c r="C61" s="195"/>
      <c r="D61" s="195"/>
      <c r="E61" s="195"/>
      <c r="F61" s="195"/>
      <c r="G61" s="195"/>
      <c r="H61" s="195"/>
      <c r="I61" s="195"/>
      <c r="J61" s="195"/>
      <c r="K61" s="195"/>
      <c r="L61" s="195"/>
      <c r="M61" s="195"/>
      <c r="N61" s="195"/>
      <c r="O61" s="195"/>
      <c r="P61" s="195"/>
      <c r="Q61" s="195"/>
      <c r="R61" s="195"/>
      <c r="S61" s="195"/>
      <c r="T61" s="195"/>
    </row>
  </sheetData>
  <mergeCells count="32">
    <mergeCell ref="C48:T48"/>
    <mergeCell ref="C49:T49"/>
    <mergeCell ref="D1:E1"/>
    <mergeCell ref="G1:H1"/>
    <mergeCell ref="J1:K1"/>
    <mergeCell ref="M1:N1"/>
    <mergeCell ref="S1:T1"/>
    <mergeCell ref="U2:U3"/>
    <mergeCell ref="V2:V3"/>
    <mergeCell ref="B46:C46"/>
    <mergeCell ref="D46:E46"/>
    <mergeCell ref="G46:H46"/>
    <mergeCell ref="J46:K46"/>
    <mergeCell ref="M46:N46"/>
    <mergeCell ref="S46:T46"/>
    <mergeCell ref="F2:F3"/>
    <mergeCell ref="I2:I3"/>
    <mergeCell ref="L2:L3"/>
    <mergeCell ref="O2:O3"/>
    <mergeCell ref="R2:R3"/>
    <mergeCell ref="C50:T50"/>
    <mergeCell ref="C51:T51"/>
    <mergeCell ref="C52:T52"/>
    <mergeCell ref="C60:T60"/>
    <mergeCell ref="C61:T61"/>
    <mergeCell ref="C54:T54"/>
    <mergeCell ref="C55:T55"/>
    <mergeCell ref="C56:T56"/>
    <mergeCell ref="C57:T57"/>
    <mergeCell ref="C58:T58"/>
    <mergeCell ref="C59:T59"/>
    <mergeCell ref="C53:T53"/>
  </mergeCells>
  <dataValidations count="5">
    <dataValidation type="whole" allowBlank="1" showInputMessage="1" showErrorMessage="1" sqref="J4:J45">
      <formula1>-5000</formula1>
      <formula2>5000</formula2>
    </dataValidation>
    <dataValidation type="whole" allowBlank="1" showInputMessage="1" showErrorMessage="1" sqref="T4:T45">
      <formula1>-500</formula1>
      <formula2>1000</formula2>
    </dataValidation>
    <dataValidation type="whole" allowBlank="1" showInputMessage="1" showErrorMessage="1" sqref="S4:S45">
      <formula1>0</formula1>
      <formula2>8000</formula2>
    </dataValidation>
    <dataValidation type="whole" allowBlank="1" showInputMessage="1" showErrorMessage="1" sqref="Q5:Q45">
      <formula1>-500</formula1>
      <formula2>500</formula2>
    </dataValidation>
    <dataValidation type="whole" allowBlank="1" showInputMessage="1" showErrorMessage="1" sqref="D4:E45">
      <formula1>-8000</formula1>
      <formula2>8000</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W227"/>
  <sheetViews>
    <sheetView zoomScale="69" zoomScaleNormal="69" workbookViewId="0">
      <selection activeCell="Q4" sqref="Q4"/>
    </sheetView>
  </sheetViews>
  <sheetFormatPr defaultRowHeight="12.75"/>
  <cols>
    <col min="2" max="2" width="22.5703125" style="16" customWidth="1"/>
    <col min="3" max="3" width="9.710937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30" t="str">
        <f>'Data Entry'!C1</f>
        <v>MyBA</v>
      </c>
      <c r="D1" s="30"/>
      <c r="E1" s="193" t="s">
        <v>194</v>
      </c>
      <c r="F1" s="194"/>
      <c r="G1" s="194"/>
      <c r="H1" s="194"/>
      <c r="I1" s="194"/>
      <c r="J1" s="194"/>
      <c r="K1" s="194"/>
      <c r="M1" s="59"/>
      <c r="P1" s="191" t="s">
        <v>41</v>
      </c>
      <c r="Q1" s="192"/>
      <c r="R1" s="65"/>
    </row>
    <row r="2" spans="1:49">
      <c r="A2" s="1" t="s">
        <v>180</v>
      </c>
      <c r="B2" s="15" t="s">
        <v>18</v>
      </c>
      <c r="C2" s="17"/>
      <c r="D2" s="6" t="s">
        <v>43</v>
      </c>
      <c r="E2" s="8" t="s">
        <v>45</v>
      </c>
      <c r="F2" s="4" t="s">
        <v>175</v>
      </c>
      <c r="G2" s="8"/>
      <c r="H2" s="4" t="s">
        <v>176</v>
      </c>
      <c r="I2" s="8"/>
      <c r="J2" s="6" t="s">
        <v>36</v>
      </c>
      <c r="K2" s="9" t="s">
        <v>46</v>
      </c>
      <c r="L2" s="10"/>
      <c r="O2" s="10"/>
      <c r="P2" s="4" t="s">
        <v>177</v>
      </c>
      <c r="Q2" s="38" t="s">
        <v>178</v>
      </c>
      <c r="R2" s="41"/>
      <c r="S2" s="10"/>
      <c r="T2" s="10"/>
      <c r="U2" s="10"/>
      <c r="V2" s="10"/>
      <c r="W2" s="10"/>
      <c r="X2" s="10"/>
      <c r="Y2" s="10"/>
      <c r="Z2" s="10"/>
      <c r="AA2" s="10"/>
      <c r="AB2" s="10"/>
      <c r="AC2" s="10"/>
      <c r="AD2" s="10"/>
      <c r="AE2" s="10"/>
      <c r="AF2" s="10"/>
      <c r="AG2" s="10"/>
      <c r="AH2" s="10"/>
    </row>
    <row r="3" spans="1:49" ht="13.5" thickBot="1">
      <c r="A3" s="1" t="s">
        <v>181</v>
      </c>
      <c r="B3" s="52" t="s">
        <v>19</v>
      </c>
      <c r="C3" s="53" t="s">
        <v>9</v>
      </c>
      <c r="D3" s="39" t="s">
        <v>44</v>
      </c>
      <c r="E3" s="9" t="s">
        <v>9</v>
      </c>
      <c r="F3" s="7" t="s">
        <v>12</v>
      </c>
      <c r="G3" s="9" t="s">
        <v>42</v>
      </c>
      <c r="H3" s="39" t="s">
        <v>12</v>
      </c>
      <c r="I3" s="42" t="s">
        <v>42</v>
      </c>
      <c r="J3" s="7" t="s">
        <v>21</v>
      </c>
      <c r="K3" s="9" t="s">
        <v>47</v>
      </c>
      <c r="L3" s="37">
        <v>0.8</v>
      </c>
      <c r="O3" s="10"/>
      <c r="P3" s="39" t="s">
        <v>5</v>
      </c>
      <c r="Q3" s="40" t="s">
        <v>5</v>
      </c>
      <c r="R3" s="40"/>
      <c r="S3" s="10"/>
      <c r="T3" s="10"/>
      <c r="U3" s="10"/>
      <c r="V3" s="10"/>
      <c r="W3" s="10"/>
      <c r="X3" s="10"/>
      <c r="Y3" s="10"/>
      <c r="Z3" s="10"/>
      <c r="AA3" s="10"/>
      <c r="AB3" s="10"/>
      <c r="AC3" s="10"/>
      <c r="AD3" s="10"/>
      <c r="AE3" s="10"/>
      <c r="AF3" s="10"/>
      <c r="AG3" s="10"/>
      <c r="AH3" s="10"/>
    </row>
    <row r="4" spans="1:49" ht="15.75" customHeight="1">
      <c r="A4" s="1">
        <v>1</v>
      </c>
      <c r="B4" s="51">
        <f>'Data Entry'!B4</f>
        <v>40515.727777777778</v>
      </c>
      <c r="C4" s="2">
        <f>'Data Entry'!C4</f>
        <v>-4.3999999999999997E-2</v>
      </c>
      <c r="D4" s="126">
        <f>'BA Form 2 Event Data'!E7</f>
        <v>0</v>
      </c>
      <c r="E4" s="127">
        <f>'BA Form 2 Event Data'!BX7-'BA Form 2 Event Data'!W7</f>
        <v>0</v>
      </c>
      <c r="F4" s="128">
        <f>'BA Form 2 Event Data'!X7</f>
        <v>0</v>
      </c>
      <c r="G4" s="58">
        <f ca="1">IF(CELL("type",Adjustments!$V4) = "v",(Adjustments!$D4+Adjustments!$G4+Adjustments!$J4+Adjustments!$M4+Adjustments!$S4),0)</f>
        <v>0</v>
      </c>
      <c r="H4" s="57">
        <f>'BA Form 2 Event Data'!BY7</f>
        <v>0</v>
      </c>
      <c r="I4" s="57">
        <f ca="1">IF(CELL("type",Adjustments1852!$V4) = "v",(Adjustments1852!$E4+Adjustments1852!$H4+Adjustments1852!$K4+Adjustments1852!$N4+Adjustments1852!$Q4+Adjustments1852!$T4),0)</f>
        <v>0</v>
      </c>
      <c r="J4" s="43" t="e">
        <f t="shared" ref="J4:J45" ca="1" si="0">IF($K4="y", "",IF(CELL("type",$E4) = "v",(($H4-$I4)-($F4-$G4))/(10*$E4),""))</f>
        <v>#DIV/0!</v>
      </c>
      <c r="K4" s="1" t="str">
        <f>'Data Entry'!K4</f>
        <v>N</v>
      </c>
      <c r="L4" s="32">
        <f t="shared" ref="L4:L45" ca="1" si="1">IF($K4="y", "",IF(CELL("type",$E4) = "v",(($H4-$I4)-($F4-$G4)),""))</f>
        <v>0</v>
      </c>
      <c r="P4" s="131">
        <f>'BA Form 2 Event Data'!AF7</f>
        <v>0</v>
      </c>
      <c r="Q4" s="131">
        <f>'BA Form 2 Event Data'!CJ7</f>
        <v>0</v>
      </c>
      <c r="R4" s="150"/>
      <c r="AI4" s="44">
        <v>-5.7760692778103362E-2</v>
      </c>
      <c r="AJ4" s="29">
        <v>23.246720631917327</v>
      </c>
      <c r="AM4" s="190" t="s">
        <v>77</v>
      </c>
      <c r="AN4" s="190"/>
      <c r="AO4" s="190"/>
      <c r="AP4" s="190"/>
      <c r="AQ4" s="190"/>
      <c r="AR4" s="64"/>
      <c r="AS4" s="64"/>
      <c r="AT4" s="64"/>
      <c r="AU4" s="64"/>
      <c r="AV4" s="64"/>
      <c r="AW4" s="64"/>
    </row>
    <row r="5" spans="1:49" ht="15.75" customHeight="1">
      <c r="A5" s="1">
        <v>2</v>
      </c>
      <c r="B5" s="19">
        <f>'Data Entry'!B5</f>
        <v>40531.993055555555</v>
      </c>
      <c r="C5" s="2">
        <f>'Data Entry'!C5</f>
        <v>-3.6999999999999998E-2</v>
      </c>
      <c r="D5" s="129">
        <f>'BA Form 2 Event Data'!E8</f>
        <v>0</v>
      </c>
      <c r="E5" s="130">
        <f>'BA Form 2 Event Data'!BX8-'BA Form 2 Event Data'!W8</f>
        <v>0</v>
      </c>
      <c r="F5" s="131">
        <f>'BA Form 2 Event Data'!X8</f>
        <v>0</v>
      </c>
      <c r="G5" s="43">
        <f ca="1">IF(CELL("type",Adjustments!$V5) = "v",(Adjustments!$D5+Adjustments!$G5+Adjustments!$J5+Adjustments!$M5+Adjustments!$S5),0)</f>
        <v>0</v>
      </c>
      <c r="H5" s="57">
        <f>'BA Form 2 Event Data'!BY8</f>
        <v>0</v>
      </c>
      <c r="I5" s="43">
        <f ca="1">IF(CELL("type",Adjustments1852!$V5) = "v",(Adjustments1852!$E5+Adjustments1852!$H5+Adjustments1852!$K5+Adjustments1852!$N5+Adjustments1852!$Q5+Adjustments1852!$T5),0)</f>
        <v>0</v>
      </c>
      <c r="J5" s="43" t="e">
        <f t="shared" ca="1" si="0"/>
        <v>#DIV/0!</v>
      </c>
      <c r="K5" s="1" t="str">
        <f>'Data Entry'!K5</f>
        <v>N</v>
      </c>
      <c r="L5" s="32">
        <f t="shared" ca="1" si="1"/>
        <v>0</v>
      </c>
      <c r="P5" s="131">
        <f>'BA Form 2 Event Data'!AF8</f>
        <v>0</v>
      </c>
      <c r="Q5" s="131">
        <f>'BA Form 2 Event Data'!CJ8</f>
        <v>0</v>
      </c>
      <c r="R5" s="151"/>
      <c r="AI5" s="44">
        <v>-6.609326317200015E-2</v>
      </c>
      <c r="AJ5" s="29">
        <v>27.701624461582725</v>
      </c>
      <c r="AM5" s="190" t="s">
        <v>78</v>
      </c>
      <c r="AN5" s="190"/>
      <c r="AO5" s="190"/>
      <c r="AP5" s="190"/>
      <c r="AQ5" s="190"/>
      <c r="AR5" s="64"/>
      <c r="AS5" s="64"/>
      <c r="AT5" s="64"/>
      <c r="AU5" s="64"/>
      <c r="AV5" s="64"/>
      <c r="AW5" s="64"/>
    </row>
    <row r="6" spans="1:49" ht="15.75" customHeight="1">
      <c r="A6" s="1">
        <v>3</v>
      </c>
      <c r="B6" s="20">
        <f>'Data Entry'!B6</f>
        <v>40564.316666666666</v>
      </c>
      <c r="C6" s="25">
        <f>'Data Entry'!C6</f>
        <v>-4.2999999999999997E-2</v>
      </c>
      <c r="D6" s="129">
        <f>'BA Form 2 Event Data'!E9</f>
        <v>0</v>
      </c>
      <c r="E6" s="130">
        <f>'BA Form 2 Event Data'!BX9-'BA Form 2 Event Data'!W9</f>
        <v>0</v>
      </c>
      <c r="F6" s="131">
        <f>'BA Form 2 Event Data'!X9</f>
        <v>0</v>
      </c>
      <c r="G6" s="43">
        <f ca="1">IF(CELL("type",Adjustments!$V6) = "v",(Adjustments!$D6+Adjustments!$G6+Adjustments!$J6+Adjustments!$M6+Adjustments!$S6),0)</f>
        <v>0</v>
      </c>
      <c r="H6" s="57">
        <f>'BA Form 2 Event Data'!BY9</f>
        <v>0</v>
      </c>
      <c r="I6" s="43">
        <f ca="1">IF(CELL("type",Adjustments1852!$V6) = "v",(Adjustments1852!$E6+Adjustments1852!$H6+Adjustments1852!$K6+Adjustments1852!$N6+Adjustments1852!$Q6+Adjustments1852!$T6),0)</f>
        <v>0</v>
      </c>
      <c r="J6" s="43" t="e">
        <f t="shared" ca="1" si="0"/>
        <v>#DIV/0!</v>
      </c>
      <c r="K6" s="1" t="str">
        <f>'Data Entry'!K6</f>
        <v>N</v>
      </c>
      <c r="L6" s="32">
        <f t="shared" ca="1" si="1"/>
        <v>0</v>
      </c>
      <c r="P6" s="131">
        <f>'BA Form 2 Event Data'!AF9</f>
        <v>0</v>
      </c>
      <c r="Q6" s="131">
        <f>'BA Form 2 Event Data'!CJ9</f>
        <v>0</v>
      </c>
      <c r="R6" s="151"/>
      <c r="AI6" s="44">
        <v>-4.0239788237002472E-2</v>
      </c>
      <c r="AJ6" s="29">
        <v>10.663229942321777</v>
      </c>
      <c r="AM6" s="190" t="s">
        <v>79</v>
      </c>
      <c r="AN6" s="190"/>
      <c r="AO6" s="190"/>
      <c r="AP6" s="190"/>
      <c r="AQ6" s="190"/>
      <c r="AR6" s="64"/>
      <c r="AS6" s="64"/>
      <c r="AT6" s="64"/>
      <c r="AU6" s="64"/>
      <c r="AV6" s="64"/>
      <c r="AW6" s="64"/>
    </row>
    <row r="7" spans="1:49" ht="15.75" customHeight="1">
      <c r="A7" s="1">
        <v>4</v>
      </c>
      <c r="B7" s="20">
        <f>'Data Entry'!B7</f>
        <v>40590.45416666667</v>
      </c>
      <c r="C7" s="25">
        <f>'Data Entry'!C7</f>
        <v>-4.2000000000000003E-2</v>
      </c>
      <c r="D7" s="129">
        <f>'BA Form 2 Event Data'!E10</f>
        <v>0</v>
      </c>
      <c r="E7" s="130">
        <f>'BA Form 2 Event Data'!BX10-'BA Form 2 Event Data'!W10</f>
        <v>0</v>
      </c>
      <c r="F7" s="131">
        <f>'BA Form 2 Event Data'!X10</f>
        <v>0</v>
      </c>
      <c r="G7" s="43">
        <f ca="1">IF(CELL("type",Adjustments!$V7) = "v",(Adjustments!$D7+Adjustments!$G7+Adjustments!$J7+Adjustments!$M7+Adjustments!$S7),0)</f>
        <v>0</v>
      </c>
      <c r="H7" s="57">
        <f>'BA Form 2 Event Data'!BY10</f>
        <v>0</v>
      </c>
      <c r="I7" s="43">
        <f ca="1">IF(CELL("type",Adjustments1852!$V7) = "v",(Adjustments1852!$E7+Adjustments1852!$H7+Adjustments1852!$K7+Adjustments1852!$N7+Adjustments1852!$Q7+Adjustments1852!$T7),0)</f>
        <v>0</v>
      </c>
      <c r="J7" s="43" t="e">
        <f t="shared" ca="1" si="0"/>
        <v>#DIV/0!</v>
      </c>
      <c r="K7" s="1" t="str">
        <f>'Data Entry'!K7</f>
        <v>N</v>
      </c>
      <c r="L7" s="32">
        <f t="shared" ca="1" si="1"/>
        <v>0</v>
      </c>
      <c r="M7" s="1">
        <f>M18+1</f>
        <v>1901</v>
      </c>
      <c r="N7" t="str">
        <f>'Data Entry'!N7</f>
        <v>Bias Calculation Form Year</v>
      </c>
      <c r="P7" s="131">
        <f>'BA Form 2 Event Data'!AF10</f>
        <v>0</v>
      </c>
      <c r="Q7" s="131">
        <f>'BA Form 2 Event Data'!CJ10</f>
        <v>0</v>
      </c>
      <c r="R7" s="151"/>
      <c r="AI7">
        <v>-5.252492995489888E-2</v>
      </c>
      <c r="AJ7">
        <v>80.660890551975797</v>
      </c>
      <c r="AM7" s="190" t="s">
        <v>80</v>
      </c>
      <c r="AN7" s="190"/>
      <c r="AO7" s="190"/>
      <c r="AP7" s="190"/>
      <c r="AQ7" s="190"/>
      <c r="AR7" s="64"/>
      <c r="AS7" s="64"/>
      <c r="AT7" s="64"/>
      <c r="AU7" s="64"/>
      <c r="AV7" s="64"/>
      <c r="AW7" s="64"/>
    </row>
    <row r="8" spans="1:49" ht="15.75" customHeight="1">
      <c r="A8" s="1">
        <v>5</v>
      </c>
      <c r="B8" s="19">
        <f>'Data Entry'!B8</f>
        <v>40653.268750000003</v>
      </c>
      <c r="C8" s="2">
        <f>'Data Entry'!C8</f>
        <v>-6.5000000000000002E-2</v>
      </c>
      <c r="D8" s="129">
        <f>'BA Form 2 Event Data'!E11</f>
        <v>0</v>
      </c>
      <c r="E8" s="130">
        <f>'BA Form 2 Event Data'!BX11-'BA Form 2 Event Data'!W11</f>
        <v>0</v>
      </c>
      <c r="F8" s="131">
        <f>'BA Form 2 Event Data'!X11</f>
        <v>0</v>
      </c>
      <c r="G8" s="43">
        <f ca="1">IF(CELL("type",Adjustments!$V8) = "v",(Adjustments!$D8+Adjustments!$G8+Adjustments!$J8+Adjustments!$M8+Adjustments!$S8),0)</f>
        <v>0</v>
      </c>
      <c r="H8" s="57">
        <f>'BA Form 2 Event Data'!BY11</f>
        <v>0</v>
      </c>
      <c r="I8" s="43">
        <f ca="1">IF(CELL("type",Adjustments1852!$V8) = "v",(Adjustments1852!$E8+Adjustments1852!$H8+Adjustments1852!$K8+Adjustments1852!$N8+Adjustments1852!$Q8+Adjustments1852!$T8),0)</f>
        <v>0</v>
      </c>
      <c r="J8" s="43" t="e">
        <f t="shared" ca="1" si="0"/>
        <v>#DIV/0!</v>
      </c>
      <c r="K8" s="1" t="str">
        <f>'Data Entry'!K8</f>
        <v>N</v>
      </c>
      <c r="L8" s="32">
        <f t="shared" ca="1" si="1"/>
        <v>0</v>
      </c>
      <c r="M8" s="1" t="str">
        <f>'Data Entry'!M8</f>
        <v>Eastern</v>
      </c>
      <c r="N8" t="str">
        <f>'Data Entry'!N8</f>
        <v>Interconnection</v>
      </c>
      <c r="P8" s="131">
        <f>'BA Form 2 Event Data'!AF11</f>
        <v>0</v>
      </c>
      <c r="Q8" s="131">
        <f>'BA Form 2 Event Data'!CJ11</f>
        <v>0</v>
      </c>
      <c r="R8" s="151"/>
      <c r="AI8">
        <v>-7.090523129419779E-2</v>
      </c>
      <c r="AJ8">
        <v>-26.897608961377827</v>
      </c>
      <c r="AM8" s="190" t="s">
        <v>81</v>
      </c>
      <c r="AN8" s="190"/>
      <c r="AO8" s="190"/>
      <c r="AP8" s="190"/>
      <c r="AQ8" s="190"/>
      <c r="AR8" s="64"/>
      <c r="AS8" s="64"/>
      <c r="AT8" s="64"/>
      <c r="AU8" s="64"/>
      <c r="AV8" s="64"/>
      <c r="AW8" s="64"/>
    </row>
    <row r="9" spans="1:49" ht="15.75" customHeight="1">
      <c r="A9" s="1">
        <v>6</v>
      </c>
      <c r="B9" s="19">
        <f>'Data Entry'!B9</f>
        <v>40653.69027777778</v>
      </c>
      <c r="C9" s="2">
        <f>'Data Entry'!C9</f>
        <v>-4.5999999999999999E-2</v>
      </c>
      <c r="D9" s="129">
        <f>'BA Form 2 Event Data'!E12</f>
        <v>0</v>
      </c>
      <c r="E9" s="130">
        <f>'BA Form 2 Event Data'!BX12-'BA Form 2 Event Data'!W12</f>
        <v>0</v>
      </c>
      <c r="F9" s="131">
        <f>'BA Form 2 Event Data'!X12</f>
        <v>0</v>
      </c>
      <c r="G9" s="43">
        <f ca="1">IF(CELL("type",Adjustments!$V9) = "v",(Adjustments!$D9+Adjustments!$G9+Adjustments!$J9+Adjustments!$M9+Adjustments!$S9),0)</f>
        <v>0</v>
      </c>
      <c r="H9" s="57">
        <f>'BA Form 2 Event Data'!BY12</f>
        <v>0</v>
      </c>
      <c r="I9" s="43">
        <f ca="1">IF(CELL("type",Adjustments1852!$V9) = "v",(Adjustments1852!$E9+Adjustments1852!$H9+Adjustments1852!$K9+Adjustments1852!$N9+Adjustments1852!$Q9+Adjustments1852!$T9),0)</f>
        <v>0</v>
      </c>
      <c r="J9" s="43" t="e">
        <f t="shared" ca="1" si="0"/>
        <v>#DIV/0!</v>
      </c>
      <c r="K9" s="1" t="str">
        <f>'Data Entry'!K9</f>
        <v>N</v>
      </c>
      <c r="L9" s="32">
        <f t="shared" ca="1" si="1"/>
        <v>0</v>
      </c>
      <c r="M9" s="31" t="str">
        <f>C1</f>
        <v>MyBA</v>
      </c>
      <c r="N9" t="str">
        <f>'Data Entry'!N9</f>
        <v>Balancing Authority</v>
      </c>
      <c r="O9" s="28"/>
      <c r="P9" s="131">
        <f>'BA Form 2 Event Data'!AF12</f>
        <v>0</v>
      </c>
      <c r="Q9" s="131">
        <f>'BA Form 2 Event Data'!CJ12</f>
        <v>0</v>
      </c>
      <c r="R9" s="151"/>
      <c r="AI9">
        <v>-5.1906767345698768E-2</v>
      </c>
      <c r="AJ9">
        <v>9.955449178814888</v>
      </c>
      <c r="AM9" s="190" t="s">
        <v>82</v>
      </c>
      <c r="AN9" s="190"/>
      <c r="AO9" s="190"/>
      <c r="AP9" s="190"/>
      <c r="AQ9" s="190"/>
      <c r="AR9" s="64"/>
      <c r="AS9" s="64"/>
      <c r="AT9" s="64"/>
      <c r="AU9" s="64"/>
      <c r="AV9" s="64"/>
      <c r="AW9" s="64"/>
    </row>
    <row r="10" spans="1:49" ht="15.75" customHeight="1">
      <c r="A10" s="1">
        <v>7</v>
      </c>
      <c r="B10" s="20">
        <f>'Data Entry'!B10</f>
        <v>40655.453472222223</v>
      </c>
      <c r="C10" s="25">
        <f>'Data Entry'!C10</f>
        <v>-0.05</v>
      </c>
      <c r="D10" s="129">
        <f>'BA Form 2 Event Data'!E13</f>
        <v>0</v>
      </c>
      <c r="E10" s="130">
        <f>'BA Form 2 Event Data'!BX13-'BA Form 2 Event Data'!W13</f>
        <v>0</v>
      </c>
      <c r="F10" s="131">
        <f>'BA Form 2 Event Data'!X13</f>
        <v>0</v>
      </c>
      <c r="G10" s="43">
        <f ca="1">IF(CELL("type",Adjustments!$V10) = "v",(Adjustments!$D10+Adjustments!$G10+Adjustments!$J10+Adjustments!$M10+Adjustments!$S10),0)</f>
        <v>0</v>
      </c>
      <c r="H10" s="57">
        <f>'BA Form 2 Event Data'!BY13</f>
        <v>0</v>
      </c>
      <c r="I10" s="43">
        <f ca="1">IF(CELL("type",Adjustments1852!$V10) = "v",(Adjustments1852!$E10+Adjustments1852!$H10+Adjustments1852!$K10+Adjustments1852!$N10+Adjustments1852!$Q10+Adjustments1852!$T10),0)</f>
        <v>0</v>
      </c>
      <c r="J10" s="43" t="e">
        <f t="shared" ca="1" si="0"/>
        <v>#DIV/0!</v>
      </c>
      <c r="K10" s="1" t="str">
        <f>'Data Entry'!K10</f>
        <v>N</v>
      </c>
      <c r="L10" s="32">
        <f t="shared" ca="1" si="1"/>
        <v>0</v>
      </c>
      <c r="M10" s="1">
        <f>'Data Entry'!M10</f>
        <v>0</v>
      </c>
      <c r="N10" t="str">
        <f>'Data Entry'!N10</f>
        <v>Contact Name</v>
      </c>
      <c r="P10" s="131">
        <f>'BA Form 2 Event Data'!AF13</f>
        <v>0</v>
      </c>
      <c r="Q10" s="131">
        <f>'BA Form 2 Event Data'!CJ13</f>
        <v>0</v>
      </c>
      <c r="R10" s="151"/>
      <c r="AI10">
        <v>-5.804770333430298E-2</v>
      </c>
      <c r="AJ10">
        <v>3.3670240129743263</v>
      </c>
      <c r="AM10" s="190" t="s">
        <v>83</v>
      </c>
      <c r="AN10" s="190"/>
      <c r="AO10" s="190"/>
      <c r="AP10" s="190"/>
      <c r="AQ10" s="190"/>
      <c r="AR10" s="64"/>
      <c r="AS10" s="64"/>
      <c r="AT10" s="64"/>
      <c r="AU10" s="64"/>
      <c r="AV10" s="64"/>
      <c r="AW10" s="64"/>
    </row>
    <row r="11" spans="1:49" ht="15.75" customHeight="1">
      <c r="A11" s="1">
        <v>8</v>
      </c>
      <c r="B11" s="20">
        <f>'Data Entry'!B11</f>
        <v>40659.847222222219</v>
      </c>
      <c r="C11" s="25">
        <f>'Data Entry'!C11</f>
        <v>-5.8999999999999997E-2</v>
      </c>
      <c r="D11" s="129">
        <f>'BA Form 2 Event Data'!E14</f>
        <v>0</v>
      </c>
      <c r="E11" s="130">
        <f>'BA Form 2 Event Data'!BX14-'BA Form 2 Event Data'!W14</f>
        <v>0</v>
      </c>
      <c r="F11" s="131">
        <f>'BA Form 2 Event Data'!X14</f>
        <v>0</v>
      </c>
      <c r="G11" s="43">
        <f ca="1">IF(CELL("type",Adjustments!$V11) = "v",(Adjustments!$D11+Adjustments!$G11+Adjustments!$J11+Adjustments!$M11+Adjustments!$S11),0)</f>
        <v>0</v>
      </c>
      <c r="H11" s="57">
        <f>'BA Form 2 Event Data'!BY14</f>
        <v>0</v>
      </c>
      <c r="I11" s="43">
        <f ca="1">IF(CELL("type",Adjustments1852!$V11) = "v",(Adjustments1852!$E11+Adjustments1852!$H11+Adjustments1852!$K11+Adjustments1852!$N11+Adjustments1852!$Q11+Adjustments1852!$T11),0)</f>
        <v>0</v>
      </c>
      <c r="J11" s="43" t="e">
        <f t="shared" ca="1" si="0"/>
        <v>#DIV/0!</v>
      </c>
      <c r="K11" s="1" t="str">
        <f>'Data Entry'!K11</f>
        <v>N</v>
      </c>
      <c r="L11" s="32">
        <f t="shared" ca="1" si="1"/>
        <v>0</v>
      </c>
      <c r="M11" s="1">
        <f>'Data Entry'!M11</f>
        <v>0</v>
      </c>
      <c r="N11" t="str">
        <f>'Data Entry'!N11</f>
        <v>Contact Phone #</v>
      </c>
      <c r="P11" s="131">
        <f>'BA Form 2 Event Data'!AF14</f>
        <v>0</v>
      </c>
      <c r="Q11" s="131">
        <f>'BA Form 2 Event Data'!CJ14</f>
        <v>0</v>
      </c>
      <c r="R11" s="151"/>
      <c r="AI11">
        <v>-7.5572422572498965E-2</v>
      </c>
      <c r="AJ11">
        <v>36.334426879882812</v>
      </c>
      <c r="AM11" s="190" t="s">
        <v>84</v>
      </c>
      <c r="AN11" s="190"/>
      <c r="AO11" s="190"/>
      <c r="AP11" s="190"/>
      <c r="AQ11" s="190"/>
      <c r="AR11" s="64"/>
      <c r="AS11" s="64"/>
      <c r="AT11" s="64"/>
      <c r="AU11" s="64"/>
      <c r="AV11" s="64"/>
      <c r="AW11" s="64"/>
    </row>
    <row r="12" spans="1:49" ht="15.75" customHeight="1">
      <c r="A12" s="1">
        <v>9</v>
      </c>
      <c r="B12" s="19">
        <f>'Data Entry'!B12</f>
        <v>40660.691666666666</v>
      </c>
      <c r="C12" s="2">
        <f>'Data Entry'!C12</f>
        <v>-8.2000000000000003E-2</v>
      </c>
      <c r="D12" s="129">
        <f>'BA Form 2 Event Data'!E15</f>
        <v>0</v>
      </c>
      <c r="E12" s="130">
        <f>'BA Form 2 Event Data'!BX15-'BA Form 2 Event Data'!W15</f>
        <v>0</v>
      </c>
      <c r="F12" s="131">
        <f>'BA Form 2 Event Data'!X15</f>
        <v>0</v>
      </c>
      <c r="G12" s="43">
        <f ca="1">IF(CELL("type",Adjustments!$V12) = "v",(Adjustments!$D12+Adjustments!$G12+Adjustments!$J12+Adjustments!$M12+Adjustments!$S12),0)</f>
        <v>0</v>
      </c>
      <c r="H12" s="57">
        <f>'BA Form 2 Event Data'!BY15</f>
        <v>0</v>
      </c>
      <c r="I12" s="43">
        <f ca="1">IF(CELL("type",Adjustments1852!$V12) = "v",(Adjustments1852!$E12+Adjustments1852!$H12+Adjustments1852!$K12+Adjustments1852!$N12+Adjustments1852!$Q12+Adjustments1852!$T12),0)</f>
        <v>0</v>
      </c>
      <c r="J12" s="43" t="e">
        <f t="shared" ca="1" si="0"/>
        <v>#DIV/0!</v>
      </c>
      <c r="K12" s="1" t="str">
        <f>'Data Entry'!K12</f>
        <v>N</v>
      </c>
      <c r="L12" s="32">
        <f t="shared" ca="1" si="1"/>
        <v>0</v>
      </c>
      <c r="M12" s="1">
        <f>'Data Entry'!M12</f>
        <v>0</v>
      </c>
      <c r="N12" t="str">
        <f>'Data Entry'!N12</f>
        <v>Contact e-mail</v>
      </c>
      <c r="P12" s="131">
        <f>'BA Form 2 Event Data'!AF15</f>
        <v>0</v>
      </c>
      <c r="Q12" s="131">
        <f>'BA Form 2 Event Data'!CJ15</f>
        <v>0</v>
      </c>
      <c r="R12" s="151"/>
      <c r="AI12">
        <v>-5.6380498976999149E-2</v>
      </c>
      <c r="AJ12">
        <v>0.4882530443596238</v>
      </c>
      <c r="AM12" s="190" t="s">
        <v>85</v>
      </c>
      <c r="AN12" s="190"/>
      <c r="AO12" s="190"/>
      <c r="AP12" s="190"/>
      <c r="AQ12" s="190"/>
      <c r="AR12" s="64"/>
      <c r="AS12" s="64"/>
      <c r="AT12" s="64"/>
      <c r="AU12" s="64"/>
      <c r="AV12" s="64"/>
      <c r="AW12" s="64"/>
    </row>
    <row r="13" spans="1:49" ht="15.75" customHeight="1">
      <c r="A13" s="1">
        <v>10</v>
      </c>
      <c r="B13" s="19">
        <f>'Data Entry'!B13</f>
        <v>40675.609583333331</v>
      </c>
      <c r="C13" s="2">
        <f>'Data Entry'!C13</f>
        <v>-5.0999999999999997E-2</v>
      </c>
      <c r="D13" s="129">
        <f>'BA Form 2 Event Data'!E16</f>
        <v>0</v>
      </c>
      <c r="E13" s="130">
        <f>'BA Form 2 Event Data'!BX16-'BA Form 2 Event Data'!W16</f>
        <v>0</v>
      </c>
      <c r="F13" s="131">
        <f>'BA Form 2 Event Data'!X16</f>
        <v>0</v>
      </c>
      <c r="G13" s="43">
        <f ca="1">IF(CELL("type",Adjustments!$V13) = "v",(Adjustments!$D13+Adjustments!$G13+Adjustments!$J13+Adjustments!$M13+Adjustments!$S13),0)</f>
        <v>0</v>
      </c>
      <c r="H13" s="57">
        <f>'BA Form 2 Event Data'!BY16</f>
        <v>0</v>
      </c>
      <c r="I13" s="43">
        <f ca="1">IF(CELL("type",Adjustments1852!$V13) = "v",(Adjustments1852!$E13+Adjustments1852!$H13+Adjustments1852!$K13+Adjustments1852!$N13+Adjustments1852!$Q13+Adjustments1852!$T13),0)</f>
        <v>0</v>
      </c>
      <c r="J13" s="43" t="e">
        <f t="shared" ca="1" si="0"/>
        <v>#DIV/0!</v>
      </c>
      <c r="K13" s="1" t="str">
        <f>'Data Entry'!K13</f>
        <v>N</v>
      </c>
      <c r="L13" s="32">
        <f t="shared" ca="1" si="1"/>
        <v>0</v>
      </c>
      <c r="M13" s="1">
        <f>'Data Entry'!M13</f>
        <v>0</v>
      </c>
      <c r="N13" t="str">
        <f>'Data Entry'!N13</f>
        <v>Current Year's Actual Peak</v>
      </c>
      <c r="P13" s="131">
        <f>'BA Form 2 Event Data'!AF16</f>
        <v>0</v>
      </c>
      <c r="Q13" s="131">
        <f>'BA Form 2 Event Data'!CJ16</f>
        <v>0</v>
      </c>
      <c r="R13" s="151"/>
      <c r="AI13">
        <v>-5.7332901727598085E-2</v>
      </c>
      <c r="AJ13">
        <v>2.7580369313557895</v>
      </c>
      <c r="AM13" s="190" t="s">
        <v>86</v>
      </c>
      <c r="AN13" s="190"/>
      <c r="AO13" s="190"/>
      <c r="AP13" s="190"/>
      <c r="AQ13" s="190"/>
      <c r="AR13" s="64"/>
      <c r="AS13" s="64"/>
      <c r="AT13" s="64"/>
      <c r="AU13" s="64"/>
      <c r="AV13" s="64"/>
      <c r="AW13" s="64"/>
    </row>
    <row r="14" spans="1:49" ht="15.75" customHeight="1">
      <c r="A14" s="1">
        <v>11</v>
      </c>
      <c r="B14" s="20">
        <f>'Data Entry'!B14</f>
        <v>0</v>
      </c>
      <c r="C14" s="25">
        <f>'Data Entry'!C14</f>
        <v>0</v>
      </c>
      <c r="D14" s="129">
        <f>'BA Form 2 Event Data'!E17</f>
        <v>0</v>
      </c>
      <c r="E14" s="130">
        <f>'BA Form 2 Event Data'!BX17-'BA Form 2 Event Data'!W17</f>
        <v>0</v>
      </c>
      <c r="F14" s="131">
        <f>'BA Form 2 Event Data'!X17</f>
        <v>0</v>
      </c>
      <c r="G14" s="43">
        <f ca="1">IF(CELL("type",Adjustments!$V14) = "v",(Adjustments!$D14+Adjustments!$G14+Adjustments!$J14+Adjustments!$M14+Adjustments!$S14),0)</f>
        <v>0</v>
      </c>
      <c r="H14" s="57">
        <f>'BA Form 2 Event Data'!BY17</f>
        <v>0</v>
      </c>
      <c r="I14" s="43">
        <f ca="1">IF(CELL("type",Adjustments1852!$V14) = "v",(Adjustments1852!$E14+Adjustments1852!$H14+Adjustments1852!$K14+Adjustments1852!$N14+Adjustments1852!$Q14+Adjustments1852!$T14),0)</f>
        <v>0</v>
      </c>
      <c r="J14" s="43" t="str">
        <f t="shared" ca="1" si="0"/>
        <v/>
      </c>
      <c r="K14" s="1" t="str">
        <f>'Data Entry'!K14</f>
        <v>Y</v>
      </c>
      <c r="L14" s="32" t="str">
        <f t="shared" ca="1" si="1"/>
        <v/>
      </c>
      <c r="M14" s="1">
        <f>'Data Entry'!M14</f>
        <v>0</v>
      </c>
      <c r="N14" t="str">
        <f>'Data Entry'!N14</f>
        <v>Internal Generating Capacity</v>
      </c>
      <c r="P14" s="131">
        <f>'BA Form 2 Event Data'!AF17</f>
        <v>0</v>
      </c>
      <c r="Q14" s="131">
        <f>'BA Form 2 Event Data'!CJ17</f>
        <v>0</v>
      </c>
      <c r="R14" s="151"/>
      <c r="AI14">
        <v>-5.1760900588298853E-2</v>
      </c>
      <c r="AJ14">
        <v>13.643416881561279</v>
      </c>
      <c r="AM14" s="190" t="s">
        <v>87</v>
      </c>
      <c r="AN14" s="190"/>
      <c r="AO14" s="190"/>
      <c r="AP14" s="190"/>
      <c r="AQ14" s="190"/>
      <c r="AR14" s="64"/>
      <c r="AS14" s="64"/>
      <c r="AT14" s="64"/>
      <c r="AU14" s="64"/>
      <c r="AV14" s="64"/>
      <c r="AW14" s="64"/>
    </row>
    <row r="15" spans="1:49" ht="15.75" customHeight="1">
      <c r="A15" s="1">
        <v>12</v>
      </c>
      <c r="B15" s="21">
        <f>'Data Entry'!B15</f>
        <v>0</v>
      </c>
      <c r="C15" s="25">
        <f>'Data Entry'!C15</f>
        <v>0</v>
      </c>
      <c r="D15" s="129">
        <f>'BA Form 2 Event Data'!E18</f>
        <v>0</v>
      </c>
      <c r="E15" s="130">
        <f>'BA Form 2 Event Data'!BX18-'BA Form 2 Event Data'!W18</f>
        <v>0</v>
      </c>
      <c r="F15" s="131">
        <f>'BA Form 2 Event Data'!X18</f>
        <v>0</v>
      </c>
      <c r="G15" s="43">
        <f ca="1">IF(CELL("type",Adjustments!$V15) = "v",(Adjustments!$D15+Adjustments!$G15+Adjustments!$J15+Adjustments!$M15+Adjustments!$S15),0)</f>
        <v>0</v>
      </c>
      <c r="H15" s="57">
        <f>'BA Form 2 Event Data'!BY18</f>
        <v>0</v>
      </c>
      <c r="I15" s="43">
        <f ca="1">IF(CELL("type",Adjustments1852!$V15) = "v",(Adjustments1852!$E15+Adjustments1852!$H15+Adjustments1852!$K15+Adjustments1852!$N15+Adjustments1852!$Q15+Adjustments1852!$T15),0)</f>
        <v>0</v>
      </c>
      <c r="J15" s="43" t="str">
        <f t="shared" ca="1" si="0"/>
        <v/>
      </c>
      <c r="K15" s="1" t="str">
        <f>'Data Entry'!K15</f>
        <v>Y</v>
      </c>
      <c r="L15" s="32" t="str">
        <f t="shared" ca="1" si="1"/>
        <v/>
      </c>
      <c r="M15" s="1">
        <f>'Data Entry'!M15</f>
        <v>0</v>
      </c>
      <c r="N15" t="str">
        <f>'Data Entry'!N15</f>
        <v>Next Year's Projected Peak</v>
      </c>
      <c r="P15" s="131">
        <f>'BA Form 2 Event Data'!AF18</f>
        <v>0</v>
      </c>
      <c r="Q15" s="131">
        <f>'BA Form 2 Event Data'!CJ18</f>
        <v>0</v>
      </c>
      <c r="R15" s="151"/>
      <c r="AI15">
        <v>-4.9999237060546875E-2</v>
      </c>
      <c r="AJ15">
        <v>11.100745916366577</v>
      </c>
      <c r="AM15" s="190" t="s">
        <v>88</v>
      </c>
      <c r="AN15" s="190"/>
      <c r="AO15" s="190"/>
      <c r="AP15" s="190"/>
      <c r="AQ15" s="190"/>
      <c r="AR15" s="64"/>
      <c r="AS15" s="64"/>
      <c r="AT15" s="64"/>
      <c r="AU15" s="64"/>
      <c r="AV15" s="64"/>
      <c r="AW15" s="64"/>
    </row>
    <row r="16" spans="1:49" ht="15.75" customHeight="1">
      <c r="A16" s="1">
        <v>13</v>
      </c>
      <c r="B16" s="19">
        <f>'Data Entry'!B16</f>
        <v>0</v>
      </c>
      <c r="C16" s="2">
        <f>'Data Entry'!C16</f>
        <v>0</v>
      </c>
      <c r="D16" s="129">
        <f>'BA Form 2 Event Data'!E19</f>
        <v>0</v>
      </c>
      <c r="E16" s="130">
        <f>'BA Form 2 Event Data'!BX19-'BA Form 2 Event Data'!W19</f>
        <v>0</v>
      </c>
      <c r="F16" s="131">
        <f>'BA Form 2 Event Data'!X19</f>
        <v>0</v>
      </c>
      <c r="G16" s="43">
        <f ca="1">IF(CELL("type",Adjustments!$V16) = "v",(Adjustments!$D16+Adjustments!$G16+Adjustments!$J16+Adjustments!$M16+Adjustments!$S16),0)</f>
        <v>0</v>
      </c>
      <c r="H16" s="57">
        <f>'BA Form 2 Event Data'!BY19</f>
        <v>0</v>
      </c>
      <c r="I16" s="43">
        <f ca="1">IF(CELL("type",Adjustments1852!$V16) = "v",(Adjustments1852!$E16+Adjustments1852!$H16+Adjustments1852!$K16+Adjustments1852!$N16+Adjustments1852!$Q16+Adjustments1852!$T16),0)</f>
        <v>0</v>
      </c>
      <c r="J16" s="43" t="str">
        <f t="shared" ca="1" si="0"/>
        <v/>
      </c>
      <c r="K16" s="1" t="str">
        <f>'Data Entry'!K16</f>
        <v>Y</v>
      </c>
      <c r="L16" s="32" t="str">
        <f t="shared" ca="1" si="1"/>
        <v/>
      </c>
      <c r="P16" s="131">
        <f>'BA Form 2 Event Data'!AF19</f>
        <v>0</v>
      </c>
      <c r="Q16" s="131">
        <f>'BA Form 2 Event Data'!CJ19</f>
        <v>0</v>
      </c>
      <c r="R16" s="151"/>
      <c r="AI16">
        <v>-5.1999999999999998E-2</v>
      </c>
      <c r="AJ16">
        <v>-19.906846483548481</v>
      </c>
      <c r="AM16" s="190" t="s">
        <v>89</v>
      </c>
      <c r="AN16" s="190"/>
      <c r="AO16" s="190"/>
      <c r="AP16" s="190"/>
      <c r="AQ16" s="190"/>
      <c r="AR16" s="64"/>
      <c r="AS16" s="64"/>
      <c r="AT16" s="64"/>
      <c r="AU16" s="64"/>
      <c r="AV16" s="64"/>
      <c r="AW16" s="64"/>
    </row>
    <row r="17" spans="1:49" ht="15.75" customHeight="1">
      <c r="A17" s="1">
        <v>14</v>
      </c>
      <c r="B17" s="22">
        <f>'Data Entry'!B17</f>
        <v>0</v>
      </c>
      <c r="C17" s="2">
        <f>'Data Entry'!C17</f>
        <v>0</v>
      </c>
      <c r="D17" s="129">
        <f>'BA Form 2 Event Data'!E20</f>
        <v>0</v>
      </c>
      <c r="E17" s="130">
        <f>'BA Form 2 Event Data'!BX20-'BA Form 2 Event Data'!W20</f>
        <v>0</v>
      </c>
      <c r="F17" s="131">
        <f>'BA Form 2 Event Data'!X20</f>
        <v>0</v>
      </c>
      <c r="G17" s="43">
        <f ca="1">IF(CELL("type",Adjustments!$V17) = "v",(Adjustments!$D17+Adjustments!$G17+Adjustments!$J17+Adjustments!$M17+Adjustments!$S17),0)</f>
        <v>0</v>
      </c>
      <c r="H17" s="57">
        <f>'BA Form 2 Event Data'!BY20</f>
        <v>0</v>
      </c>
      <c r="I17" s="43">
        <f ca="1">IF(CELL("type",Adjustments1852!$V17) = "v",(Adjustments1852!$E17+Adjustments1852!$H17+Adjustments1852!$K17+Adjustments1852!$N17+Adjustments1852!$Q17+Adjustments1852!$T17),0)</f>
        <v>0</v>
      </c>
      <c r="J17" s="43" t="str">
        <f t="shared" ca="1" si="0"/>
        <v/>
      </c>
      <c r="K17" s="1" t="str">
        <f>'Data Entry'!K17</f>
        <v>Y</v>
      </c>
      <c r="L17" s="32" t="str">
        <f t="shared" ca="1" si="1"/>
        <v/>
      </c>
      <c r="N17" s="24" t="s">
        <v>10</v>
      </c>
      <c r="O17" s="28"/>
      <c r="P17" s="131">
        <f>'BA Form 2 Event Data'!AF20</f>
        <v>0</v>
      </c>
      <c r="Q17" s="131">
        <f>'BA Form 2 Event Data'!CJ20</f>
        <v>0</v>
      </c>
      <c r="R17" s="151"/>
      <c r="AI17">
        <v>-5.5999755859375E-2</v>
      </c>
      <c r="AJ17">
        <v>12.32546430163913</v>
      </c>
      <c r="AM17" s="190" t="s">
        <v>50</v>
      </c>
      <c r="AN17" s="190"/>
      <c r="AO17" s="190"/>
      <c r="AP17" s="190"/>
      <c r="AQ17" s="190"/>
      <c r="AR17" s="64"/>
      <c r="AS17" s="64"/>
      <c r="AT17" s="64"/>
      <c r="AU17" s="64"/>
      <c r="AV17" s="64"/>
      <c r="AW17" s="64"/>
    </row>
    <row r="18" spans="1:49" ht="15.75" customHeight="1">
      <c r="A18" s="1">
        <v>15</v>
      </c>
      <c r="B18" s="21">
        <f>'Data Entry'!B18</f>
        <v>0</v>
      </c>
      <c r="C18" s="25">
        <f>'Data Entry'!C18</f>
        <v>0</v>
      </c>
      <c r="D18" s="129">
        <f>'BA Form 2 Event Data'!E21</f>
        <v>0</v>
      </c>
      <c r="E18" s="130">
        <f>'BA Form 2 Event Data'!BX21-'BA Form 2 Event Data'!W21</f>
        <v>0</v>
      </c>
      <c r="F18" s="131">
        <f>'BA Form 2 Event Data'!X21</f>
        <v>0</v>
      </c>
      <c r="G18" s="43">
        <f ca="1">IF(CELL("type",Adjustments!$V18) = "v",(Adjustments!$D18+Adjustments!$G18+Adjustments!$J18+Adjustments!$M18+Adjustments!$S18),0)</f>
        <v>0</v>
      </c>
      <c r="H18" s="57">
        <f>'BA Form 2 Event Data'!BY21</f>
        <v>0</v>
      </c>
      <c r="I18" s="43">
        <f ca="1">IF(CELL("type",Adjustments1852!$V18) = "v",(Adjustments1852!$E18+Adjustments1852!$H18+Adjustments1852!$K18+Adjustments1852!$N18+Adjustments1852!$Q18+Adjustments1852!$T18),0)</f>
        <v>0</v>
      </c>
      <c r="J18" s="43" t="str">
        <f t="shared" ca="1" si="0"/>
        <v/>
      </c>
      <c r="K18" s="1" t="str">
        <f>'Data Entry'!K18</f>
        <v>Y</v>
      </c>
      <c r="L18" s="32" t="str">
        <f t="shared" ca="1" si="1"/>
        <v/>
      </c>
      <c r="M18" s="1">
        <f>YEAR(B27)</f>
        <v>1900</v>
      </c>
      <c r="N18" t="str">
        <f>'Data Entry'!N18</f>
        <v>Current year</v>
      </c>
      <c r="O18" s="3"/>
      <c r="P18" s="131">
        <f>'BA Form 2 Event Data'!AF21</f>
        <v>0</v>
      </c>
      <c r="Q18" s="131">
        <f>'BA Form 2 Event Data'!CJ21</f>
        <v>0</v>
      </c>
      <c r="R18" s="151"/>
      <c r="AI18">
        <v>-5.8498382568359375E-2</v>
      </c>
      <c r="AJ18">
        <v>0.75019184748331469</v>
      </c>
      <c r="AM18" s="190" t="s">
        <v>90</v>
      </c>
      <c r="AN18" s="190"/>
      <c r="AO18" s="190"/>
      <c r="AP18" s="190"/>
      <c r="AQ18" s="190"/>
      <c r="AR18" s="64"/>
      <c r="AS18" s="64"/>
      <c r="AT18" s="64"/>
      <c r="AU18" s="64"/>
      <c r="AV18" s="64"/>
      <c r="AW18" s="64"/>
    </row>
    <row r="19" spans="1:49" ht="15.75" customHeight="1">
      <c r="A19" s="1">
        <v>16</v>
      </c>
      <c r="B19" s="21">
        <f>'Data Entry'!B19</f>
        <v>0</v>
      </c>
      <c r="C19" s="25">
        <f>'Data Entry'!C19</f>
        <v>0</v>
      </c>
      <c r="D19" s="129">
        <f>'BA Form 2 Event Data'!E22</f>
        <v>0</v>
      </c>
      <c r="E19" s="130">
        <f>'BA Form 2 Event Data'!BX22-'BA Form 2 Event Data'!W22</f>
        <v>0</v>
      </c>
      <c r="F19" s="131">
        <f>'BA Form 2 Event Data'!X22</f>
        <v>0</v>
      </c>
      <c r="G19" s="43">
        <f ca="1">IF(CELL("type",Adjustments!$V19) = "v",(Adjustments!$D19+Adjustments!$G19+Adjustments!$J19+Adjustments!$M19+Adjustments!$S19),0)</f>
        <v>0</v>
      </c>
      <c r="H19" s="57">
        <f>'BA Form 2 Event Data'!BY22</f>
        <v>0</v>
      </c>
      <c r="I19" s="43">
        <f ca="1">IF(CELL("type",Adjustments1852!$V19) = "v",(Adjustments1852!$E19+Adjustments1852!$H19+Adjustments1852!$K19+Adjustments1852!$N19+Adjustments1852!$Q19+Adjustments1852!$T19),0)</f>
        <v>0</v>
      </c>
      <c r="J19" s="43" t="str">
        <f t="shared" ca="1" si="0"/>
        <v/>
      </c>
      <c r="K19" s="1" t="str">
        <f>'Data Entry'!K19</f>
        <v>Y</v>
      </c>
      <c r="L19" s="32" t="str">
        <f t="shared" ca="1" si="1"/>
        <v/>
      </c>
      <c r="M19" s="1">
        <f>'Data Entry'!M19</f>
        <v>-70</v>
      </c>
      <c r="N19" s="3" t="str">
        <f>'Data Entry'!N19</f>
        <v>2011 Frequency Response Obligation (FRO)</v>
      </c>
      <c r="P19" s="131">
        <f>'BA Form 2 Event Data'!AF22</f>
        <v>0</v>
      </c>
      <c r="Q19" s="131">
        <f>'BA Form 2 Event Data'!CJ22</f>
        <v>0</v>
      </c>
      <c r="R19" s="151"/>
      <c r="AI19">
        <v>-4.850006103515625E-2</v>
      </c>
      <c r="AJ19">
        <v>2.2300577799479129</v>
      </c>
      <c r="AM19" s="190" t="s">
        <v>91</v>
      </c>
      <c r="AN19" s="190"/>
      <c r="AO19" s="190"/>
      <c r="AP19" s="190"/>
      <c r="AQ19" s="190"/>
      <c r="AR19" s="64"/>
      <c r="AS19" s="64"/>
      <c r="AT19" s="64"/>
      <c r="AU19" s="64"/>
      <c r="AV19" s="64"/>
      <c r="AW19" s="64"/>
    </row>
    <row r="20" spans="1:49" ht="15.75" customHeight="1">
      <c r="A20" s="1">
        <v>17</v>
      </c>
      <c r="B20" s="22">
        <f>'Data Entry'!B20</f>
        <v>0</v>
      </c>
      <c r="C20" s="2">
        <f>'Data Entry'!C20</f>
        <v>0</v>
      </c>
      <c r="D20" s="129">
        <f>'BA Form 2 Event Data'!E23</f>
        <v>0</v>
      </c>
      <c r="E20" s="130">
        <f>'BA Form 2 Event Data'!BX23-'BA Form 2 Event Data'!W23</f>
        <v>0</v>
      </c>
      <c r="F20" s="131">
        <f>'BA Form 2 Event Data'!X23</f>
        <v>0</v>
      </c>
      <c r="G20" s="43">
        <f ca="1">IF(CELL("type",Adjustments!$V20) = "v",(Adjustments!$D20+Adjustments!$G20+Adjustments!$J20+Adjustments!$M20+Adjustments!$S20),0)</f>
        <v>0</v>
      </c>
      <c r="H20" s="57">
        <f>'BA Form 2 Event Data'!BY23</f>
        <v>0</v>
      </c>
      <c r="I20" s="43">
        <f ca="1">IF(CELL("type",Adjustments1852!$V20) = "v",(Adjustments1852!$E20+Adjustments1852!$H20+Adjustments1852!$K20+Adjustments1852!$N20+Adjustments1852!$Q20+Adjustments1852!$T20),0)</f>
        <v>0</v>
      </c>
      <c r="J20" s="43" t="str">
        <f t="shared" ca="1" si="0"/>
        <v/>
      </c>
      <c r="K20" s="1" t="str">
        <f>'Data Entry'!K20</f>
        <v>Y</v>
      </c>
      <c r="L20" s="32" t="str">
        <f t="shared" ca="1" si="1"/>
        <v/>
      </c>
      <c r="P20" s="131">
        <f>'BA Form 2 Event Data'!AF23</f>
        <v>0</v>
      </c>
      <c r="Q20" s="131">
        <f>'BA Form 2 Event Data'!CJ23</f>
        <v>0</v>
      </c>
      <c r="R20" s="151"/>
      <c r="AI20">
        <v>-4.5000076293945313E-2</v>
      </c>
      <c r="AJ20">
        <v>9.4778593301773064</v>
      </c>
      <c r="AM20" s="190" t="s">
        <v>92</v>
      </c>
      <c r="AN20" s="190"/>
      <c r="AO20" s="190"/>
      <c r="AP20" s="190"/>
      <c r="AQ20" s="190"/>
      <c r="AR20" s="64"/>
      <c r="AS20" s="64"/>
      <c r="AT20" s="64"/>
      <c r="AU20" s="64"/>
      <c r="AV20" s="64"/>
      <c r="AW20" s="64"/>
    </row>
    <row r="21" spans="1:49" ht="15.75" customHeight="1">
      <c r="A21" s="1">
        <v>18</v>
      </c>
      <c r="B21" s="22">
        <f>'Data Entry'!B21</f>
        <v>0</v>
      </c>
      <c r="C21" s="2">
        <f>'Data Entry'!C21</f>
        <v>0</v>
      </c>
      <c r="D21" s="129">
        <f>'BA Form 2 Event Data'!E24</f>
        <v>0</v>
      </c>
      <c r="E21" s="130">
        <f>'BA Form 2 Event Data'!BX24-'BA Form 2 Event Data'!W24</f>
        <v>0</v>
      </c>
      <c r="F21" s="131">
        <f>'BA Form 2 Event Data'!X24</f>
        <v>0</v>
      </c>
      <c r="G21" s="43">
        <f ca="1">IF(CELL("type",Adjustments!$V21) = "v",(Adjustments!$D21+Adjustments!$G21+Adjustments!$J21+Adjustments!$M21+Adjustments!$S21),0)</f>
        <v>0</v>
      </c>
      <c r="H21" s="57">
        <f>'BA Form 2 Event Data'!BY24</f>
        <v>0</v>
      </c>
      <c r="I21" s="43">
        <f ca="1">IF(CELL("type",Adjustments1852!$V21) = "v",(Adjustments1852!$E21+Adjustments1852!$H21+Adjustments1852!$K21+Adjustments1852!$N21+Adjustments1852!$Q21+Adjustments1852!$T21),0)</f>
        <v>0</v>
      </c>
      <c r="J21" s="43" t="str">
        <f t="shared" ca="1" si="0"/>
        <v/>
      </c>
      <c r="K21" s="1" t="str">
        <f>'Data Entry'!K21</f>
        <v>Y</v>
      </c>
      <c r="L21" s="32" t="str">
        <f t="shared" ca="1" si="1"/>
        <v/>
      </c>
      <c r="M21" s="3" t="s">
        <v>6</v>
      </c>
      <c r="P21" s="131">
        <f>'BA Form 2 Event Data'!AF24</f>
        <v>0</v>
      </c>
      <c r="Q21" s="131">
        <f>'BA Form 2 Event Data'!CJ24</f>
        <v>0</v>
      </c>
      <c r="R21" s="151"/>
      <c r="AI21">
        <v>-3.7502288818359375E-2</v>
      </c>
      <c r="AJ21">
        <v>0.35530900955200195</v>
      </c>
      <c r="AM21" s="190" t="s">
        <v>93</v>
      </c>
      <c r="AN21" s="190"/>
      <c r="AO21" s="190"/>
      <c r="AP21" s="190"/>
      <c r="AQ21" s="190"/>
      <c r="AR21" s="64"/>
      <c r="AS21" s="64"/>
      <c r="AT21" s="64"/>
      <c r="AU21" s="64"/>
      <c r="AV21" s="64"/>
      <c r="AW21" s="64"/>
    </row>
    <row r="22" spans="1:49" ht="15.75" customHeight="1">
      <c r="A22" s="1">
        <v>19</v>
      </c>
      <c r="B22" s="21">
        <f>'Data Entry'!B22</f>
        <v>0</v>
      </c>
      <c r="C22" s="25">
        <f>'Data Entry'!C22</f>
        <v>0</v>
      </c>
      <c r="D22" s="129">
        <f>'BA Form 2 Event Data'!E25</f>
        <v>0</v>
      </c>
      <c r="E22" s="130">
        <f>'BA Form 2 Event Data'!BX25-'BA Form 2 Event Data'!W25</f>
        <v>0</v>
      </c>
      <c r="F22" s="131">
        <f>'BA Form 2 Event Data'!X25</f>
        <v>0</v>
      </c>
      <c r="G22" s="43">
        <f ca="1">IF(CELL("type",Adjustments!$V22) = "v",(Adjustments!$D22+Adjustments!$G22+Adjustments!$J22+Adjustments!$M22+Adjustments!$S22),0)</f>
        <v>0</v>
      </c>
      <c r="H22" s="57">
        <f>'BA Form 2 Event Data'!BY25</f>
        <v>0</v>
      </c>
      <c r="I22" s="43">
        <f ca="1">IF(CELL("type",Adjustments1852!$V22) = "v",(Adjustments1852!$E22+Adjustments1852!$H22+Adjustments1852!$K22+Adjustments1852!$N22+Adjustments1852!$Q22+Adjustments1852!$T22),0)</f>
        <v>0</v>
      </c>
      <c r="J22" s="43" t="str">
        <f t="shared" ca="1" si="0"/>
        <v/>
      </c>
      <c r="K22" s="1" t="str">
        <f>'Data Entry'!K22</f>
        <v>Y</v>
      </c>
      <c r="L22" s="32" t="str">
        <f t="shared" ca="1" si="1"/>
        <v/>
      </c>
      <c r="M22" s="181" t="e">
        <f ca="1">AVERAGE(J4:J45)</f>
        <v>#DIV/0!</v>
      </c>
      <c r="N22" t="str">
        <f>'Data Entry'!N22</f>
        <v>Average Frequency Response (MW/0.1Hz)</v>
      </c>
      <c r="P22" s="131">
        <f>'BA Form 2 Event Data'!AF25</f>
        <v>0</v>
      </c>
      <c r="Q22" s="131">
        <f>'BA Form 2 Event Data'!CJ25</f>
        <v>0</v>
      </c>
      <c r="R22" s="151"/>
      <c r="AI22">
        <v>-4.75006103515625E-2</v>
      </c>
      <c r="AJ22">
        <v>2.1707018534342453</v>
      </c>
      <c r="AM22" s="190" t="s">
        <v>94</v>
      </c>
      <c r="AN22" s="190"/>
      <c r="AO22" s="190"/>
      <c r="AP22" s="190"/>
      <c r="AQ22" s="190"/>
      <c r="AR22" s="64"/>
      <c r="AS22" s="64"/>
      <c r="AT22" s="64"/>
      <c r="AU22" s="64"/>
      <c r="AV22" s="64"/>
      <c r="AW22" s="64"/>
    </row>
    <row r="23" spans="1:49" ht="15.75" customHeight="1">
      <c r="A23" s="1">
        <v>20</v>
      </c>
      <c r="B23" s="21">
        <f>'Data Entry'!B23</f>
        <v>0</v>
      </c>
      <c r="C23" s="25">
        <f>'Data Entry'!C23</f>
        <v>0</v>
      </c>
      <c r="D23" s="129">
        <f>'BA Form 2 Event Data'!E26</f>
        <v>0</v>
      </c>
      <c r="E23" s="130">
        <f>'BA Form 2 Event Data'!BX26-'BA Form 2 Event Data'!W26</f>
        <v>0</v>
      </c>
      <c r="F23" s="132">
        <f>'BA Form 2 Event Data'!X26</f>
        <v>0</v>
      </c>
      <c r="G23" s="43">
        <f ca="1">IF(CELL("type",Adjustments!$V23) = "v",(Adjustments!$D23+Adjustments!$G23+Adjustments!$J23+Adjustments!$M23+Adjustments!$S23),0)</f>
        <v>0</v>
      </c>
      <c r="H23" s="57">
        <f>'BA Form 2 Event Data'!BY26</f>
        <v>0</v>
      </c>
      <c r="I23" s="43">
        <f ca="1">IF(CELL("type",Adjustments1852!$V23) = "v",(Adjustments1852!$E23+Adjustments1852!$H23+Adjustments1852!$K23+Adjustments1852!$N23+Adjustments1852!$Q23+Adjustments1852!$T23),0)</f>
        <v>0</v>
      </c>
      <c r="J23" s="43" t="str">
        <f t="shared" ca="1" si="0"/>
        <v/>
      </c>
      <c r="K23" s="1" t="str">
        <f>'Data Entry'!K23</f>
        <v>Y</v>
      </c>
      <c r="L23" s="32" t="str">
        <f t="shared" ca="1" si="1"/>
        <v/>
      </c>
      <c r="M23" s="5"/>
      <c r="N23" s="24"/>
      <c r="P23" s="131">
        <f>'BA Form 2 Event Data'!AF26</f>
        <v>0</v>
      </c>
      <c r="Q23" s="131">
        <f>'BA Form 2 Event Data'!CJ26</f>
        <v>0</v>
      </c>
      <c r="R23" s="151"/>
      <c r="AI23">
        <v>-5.5500030517578125E-2</v>
      </c>
      <c r="AJ23">
        <v>29.382074276606243</v>
      </c>
      <c r="AM23" s="190" t="s">
        <v>95</v>
      </c>
      <c r="AN23" s="190"/>
      <c r="AO23" s="190"/>
      <c r="AP23" s="190"/>
      <c r="AQ23" s="190"/>
      <c r="AR23" s="64"/>
      <c r="AS23" s="64"/>
      <c r="AT23" s="64"/>
      <c r="AU23" s="64"/>
      <c r="AV23" s="64"/>
      <c r="AW23" s="64"/>
    </row>
    <row r="24" spans="1:49" ht="15.75" customHeight="1">
      <c r="A24" s="1">
        <v>21</v>
      </c>
      <c r="B24" s="23">
        <f>'Data Entry'!B24</f>
        <v>0</v>
      </c>
      <c r="C24" s="2">
        <f>'Data Entry'!C24</f>
        <v>0</v>
      </c>
      <c r="D24" s="129">
        <f>'BA Form 2 Event Data'!E27</f>
        <v>0</v>
      </c>
      <c r="E24" s="130">
        <f>'BA Form 2 Event Data'!BX27-'BA Form 2 Event Data'!W27</f>
        <v>0</v>
      </c>
      <c r="F24" s="132">
        <f>'BA Form 2 Event Data'!X27</f>
        <v>0</v>
      </c>
      <c r="G24" s="43">
        <f ca="1">IF(CELL("type",Adjustments!$V24) = "v",(Adjustments!$D24+Adjustments!$G24+Adjustments!$J24+Adjustments!$M24+Adjustments!$S24),0)</f>
        <v>0</v>
      </c>
      <c r="H24" s="57">
        <f>'BA Form 2 Event Data'!BY27</f>
        <v>0</v>
      </c>
      <c r="I24" s="43">
        <f ca="1">IF(CELL("type",Adjustments1852!$V24) = "v",(Adjustments1852!$E24+Adjustments1852!$H24+Adjustments1852!$K24+Adjustments1852!$N24+Adjustments1852!$Q24+Adjustments1852!$T24),0)</f>
        <v>0</v>
      </c>
      <c r="J24" s="43" t="str">
        <f t="shared" ca="1" si="0"/>
        <v/>
      </c>
      <c r="K24" s="1" t="str">
        <f>'Data Entry'!K24</f>
        <v>Y</v>
      </c>
      <c r="L24" s="32" t="str">
        <f t="shared" ca="1" si="1"/>
        <v/>
      </c>
      <c r="M24" s="5">
        <f>LINEST(AJ4:AJ28,10*AI4:AI28,FALSE)</f>
        <v>-33.770602632089336</v>
      </c>
      <c r="N24" t="str">
        <f>'Data Entry'!N24</f>
        <v>Regression Estimate of Frequency Response (MW/0.1Hz)</v>
      </c>
      <c r="P24" s="131">
        <f>'BA Form 2 Event Data'!AF27</f>
        <v>0</v>
      </c>
      <c r="Q24" s="131">
        <f>'BA Form 2 Event Data'!CJ27</f>
        <v>0</v>
      </c>
      <c r="R24" s="151"/>
      <c r="AI24">
        <v>-4.7E-2</v>
      </c>
      <c r="AJ24">
        <v>4.6013813018798828</v>
      </c>
      <c r="AM24" s="190" t="s">
        <v>96</v>
      </c>
      <c r="AN24" s="190"/>
      <c r="AO24" s="190"/>
      <c r="AP24" s="190"/>
      <c r="AQ24" s="190"/>
      <c r="AR24" s="64"/>
      <c r="AS24" s="64"/>
      <c r="AT24" s="64"/>
      <c r="AU24" s="64"/>
      <c r="AV24" s="64"/>
      <c r="AW24" s="64"/>
    </row>
    <row r="25" spans="1:49" ht="15.75" customHeight="1">
      <c r="A25" s="1">
        <v>22</v>
      </c>
      <c r="B25" s="23">
        <f>'Data Entry'!B25</f>
        <v>0</v>
      </c>
      <c r="C25" s="2">
        <f>'Data Entry'!C25</f>
        <v>0</v>
      </c>
      <c r="D25" s="129">
        <f>'BA Form 2 Event Data'!E28</f>
        <v>0</v>
      </c>
      <c r="E25" s="130">
        <f>'BA Form 2 Event Data'!BX28-'BA Form 2 Event Data'!W28</f>
        <v>0</v>
      </c>
      <c r="F25" s="131">
        <f>'BA Form 2 Event Data'!X28</f>
        <v>0</v>
      </c>
      <c r="G25" s="43">
        <f ca="1">IF(CELL("type",Adjustments!$V25) = "v",(Adjustments!$D25+Adjustments!$G25+Adjustments!$J25+Adjustments!$M25+Adjustments!$S25),0)</f>
        <v>0</v>
      </c>
      <c r="H25" s="57">
        <f>'BA Form 2 Event Data'!BY28</f>
        <v>0</v>
      </c>
      <c r="I25" s="43">
        <f ca="1">IF(CELL("type",Adjustments1852!$V25) = "v",(Adjustments1852!$E25+Adjustments1852!$H25+Adjustments1852!$K25+Adjustments1852!$N25+Adjustments1852!$Q25+Adjustments1852!$T25),0)</f>
        <v>0</v>
      </c>
      <c r="J25" s="43" t="str">
        <f t="shared" ca="1" si="0"/>
        <v/>
      </c>
      <c r="K25" s="1" t="str">
        <f>'Data Entry'!K25</f>
        <v>Y</v>
      </c>
      <c r="L25" s="32" t="str">
        <f t="shared" ca="1" si="1"/>
        <v/>
      </c>
      <c r="P25" s="131">
        <f>'BA Form 2 Event Data'!AF28</f>
        <v>0</v>
      </c>
      <c r="Q25" s="131">
        <f>'BA Form 2 Event Data'!CJ28</f>
        <v>0</v>
      </c>
      <c r="R25" s="151"/>
      <c r="AI25">
        <v>-6.0000000000002274E-2</v>
      </c>
      <c r="AJ25">
        <v>1.5935148795445762</v>
      </c>
      <c r="AM25" s="190" t="s">
        <v>51</v>
      </c>
      <c r="AN25" s="190"/>
      <c r="AO25" s="190"/>
      <c r="AP25" s="190"/>
      <c r="AQ25" s="190"/>
      <c r="AR25" s="64"/>
      <c r="AS25" s="64"/>
      <c r="AT25" s="64"/>
      <c r="AU25" s="64"/>
      <c r="AV25" s="64"/>
      <c r="AW25" s="64"/>
    </row>
    <row r="26" spans="1:49" ht="15.75" customHeight="1">
      <c r="A26" s="1">
        <v>23</v>
      </c>
      <c r="B26" s="21">
        <f>'Data Entry'!B26</f>
        <v>0</v>
      </c>
      <c r="C26" s="25">
        <f>'Data Entry'!C26</f>
        <v>0</v>
      </c>
      <c r="D26" s="129">
        <f>'BA Form 2 Event Data'!E29</f>
        <v>0</v>
      </c>
      <c r="E26" s="130">
        <f>'BA Form 2 Event Data'!BX29-'BA Form 2 Event Data'!W29</f>
        <v>0</v>
      </c>
      <c r="F26" s="131">
        <f>'BA Form 2 Event Data'!X29</f>
        <v>0</v>
      </c>
      <c r="G26" s="43">
        <f ca="1">IF(CELL("type",Adjustments!$V26) = "v",(Adjustments!$D26+Adjustments!$G26+Adjustments!$J26+Adjustments!$M26+Adjustments!$S26),0)</f>
        <v>0</v>
      </c>
      <c r="H26" s="57">
        <f>'BA Form 2 Event Data'!BY29</f>
        <v>0</v>
      </c>
      <c r="I26" s="43">
        <f ca="1">IF(CELL("type",Adjustments1852!$V26) = "v",(Adjustments1852!$E26+Adjustments1852!$H26+Adjustments1852!$K26+Adjustments1852!$N26+Adjustments1852!$Q26+Adjustments1852!$T26),0)</f>
        <v>0</v>
      </c>
      <c r="J26" s="43" t="str">
        <f t="shared" ca="1" si="0"/>
        <v/>
      </c>
      <c r="K26" s="1" t="str">
        <f>'Data Entry'!K26</f>
        <v>Y</v>
      </c>
      <c r="L26" s="32" t="str">
        <f t="shared" ca="1" si="1"/>
        <v/>
      </c>
      <c r="M26" s="5"/>
      <c r="N26" s="24"/>
      <c r="P26" s="131">
        <f>'BA Form 2 Event Data'!AF29</f>
        <v>0</v>
      </c>
      <c r="Q26" s="131">
        <f>'BA Form 2 Event Data'!CJ29</f>
        <v>0</v>
      </c>
      <c r="R26" s="151"/>
      <c r="AI26">
        <v>-5.9999999999995168E-2</v>
      </c>
      <c r="AJ26">
        <v>52.370907783508301</v>
      </c>
      <c r="AM26" s="190" t="s">
        <v>52</v>
      </c>
      <c r="AN26" s="190"/>
      <c r="AO26" s="190"/>
      <c r="AP26" s="190"/>
      <c r="AQ26" s="190"/>
      <c r="AR26" s="64"/>
      <c r="AS26" s="64"/>
      <c r="AT26" s="64"/>
      <c r="AU26" s="64"/>
      <c r="AV26" s="64"/>
      <c r="AW26" s="64"/>
    </row>
    <row r="27" spans="1:49" ht="15.75" customHeight="1">
      <c r="A27" s="1">
        <v>24</v>
      </c>
      <c r="B27" s="21">
        <f>'Data Entry'!B27</f>
        <v>0</v>
      </c>
      <c r="C27" s="25">
        <f>'Data Entry'!C27</f>
        <v>0</v>
      </c>
      <c r="D27" s="129">
        <f>'BA Form 2 Event Data'!E30</f>
        <v>0</v>
      </c>
      <c r="E27" s="130">
        <f>'BA Form 2 Event Data'!BX30-'BA Form 2 Event Data'!W30</f>
        <v>0</v>
      </c>
      <c r="F27" s="131">
        <f>'BA Form 2 Event Data'!X30</f>
        <v>0</v>
      </c>
      <c r="G27" s="43">
        <f ca="1">IF(CELL("type",Adjustments!$V27) = "v",(Adjustments!$D27+Adjustments!$G27+Adjustments!$J27+Adjustments!$M27+Adjustments!$S27),0)</f>
        <v>0</v>
      </c>
      <c r="H27" s="57">
        <f>'BA Form 2 Event Data'!BY30</f>
        <v>0</v>
      </c>
      <c r="I27" s="43">
        <f ca="1">IF(CELL("type",Adjustments1852!$V27) = "v",(Adjustments1852!$E27+Adjustments1852!$H27+Adjustments1852!$K27+Adjustments1852!$N27+Adjustments1852!$Q27+Adjustments1852!$T27),0)</f>
        <v>0</v>
      </c>
      <c r="J27" s="43" t="str">
        <f t="shared" ca="1" si="0"/>
        <v/>
      </c>
      <c r="K27" s="1" t="str">
        <f>'Data Entry'!K27</f>
        <v>Y</v>
      </c>
      <c r="L27" s="32" t="str">
        <f t="shared" ca="1" si="1"/>
        <v/>
      </c>
      <c r="M27" s="5"/>
      <c r="N27" s="28"/>
      <c r="P27" s="131">
        <f>'BA Form 2 Event Data'!AF30</f>
        <v>0</v>
      </c>
      <c r="Q27" s="131">
        <f>'BA Form 2 Event Data'!CJ30</f>
        <v>0</v>
      </c>
      <c r="R27" s="151"/>
      <c r="AI27">
        <v>-5.1000000000001933E-2</v>
      </c>
      <c r="AJ27">
        <v>33.947873671849564</v>
      </c>
      <c r="AM27" s="190" t="s">
        <v>53</v>
      </c>
      <c r="AN27" s="190"/>
      <c r="AO27" s="190"/>
      <c r="AP27" s="190"/>
      <c r="AQ27" s="190"/>
      <c r="AR27" s="64"/>
      <c r="AS27" s="64"/>
      <c r="AT27" s="64"/>
      <c r="AU27" s="64"/>
      <c r="AV27" s="64"/>
      <c r="AW27" s="64"/>
    </row>
    <row r="28" spans="1:49" ht="15.75" customHeight="1">
      <c r="A28" s="1">
        <v>25</v>
      </c>
      <c r="B28" s="23">
        <f>'Data Entry'!B28</f>
        <v>0</v>
      </c>
      <c r="C28" s="2">
        <f>'Data Entry'!C28</f>
        <v>0</v>
      </c>
      <c r="D28" s="129">
        <f>'BA Form 2 Event Data'!E31</f>
        <v>0</v>
      </c>
      <c r="E28" s="130">
        <f>'BA Form 2 Event Data'!BX31-'BA Form 2 Event Data'!W31</f>
        <v>0</v>
      </c>
      <c r="F28" s="131">
        <f>'BA Form 2 Event Data'!X31</f>
        <v>0</v>
      </c>
      <c r="G28" s="43">
        <f ca="1">IF(CELL("type",Adjustments!$V28) = "v",(Adjustments!$D28+Adjustments!$G28+Adjustments!$J28+Adjustments!$M28+Adjustments!$S28),0)</f>
        <v>0</v>
      </c>
      <c r="H28" s="57">
        <f>'BA Form 2 Event Data'!BY31</f>
        <v>0</v>
      </c>
      <c r="I28" s="43">
        <f ca="1">IF(CELL("type",Adjustments1852!$V28) = "v",(Adjustments1852!$E28+Adjustments1852!$H28+Adjustments1852!$K28+Adjustments1852!$N28+Adjustments1852!$Q28+Adjustments1852!$T28),0)</f>
        <v>0</v>
      </c>
      <c r="J28" s="43" t="str">
        <f t="shared" ca="1" si="0"/>
        <v/>
      </c>
      <c r="K28" s="1" t="str">
        <f>'Data Entry'!K28</f>
        <v>Y</v>
      </c>
      <c r="L28" s="32" t="str">
        <f t="shared" ca="1" si="1"/>
        <v/>
      </c>
      <c r="M28" s="11"/>
      <c r="P28" s="131">
        <f>'BA Form 2 Event Data'!AF31</f>
        <v>0</v>
      </c>
      <c r="Q28" s="131">
        <f>'BA Form 2 Event Data'!CJ31</f>
        <v>0</v>
      </c>
      <c r="R28" s="151"/>
      <c r="AI28">
        <v>-0.1</v>
      </c>
      <c r="AJ28">
        <v>100</v>
      </c>
      <c r="AM28" s="190" t="s">
        <v>97</v>
      </c>
      <c r="AN28" s="190"/>
      <c r="AO28" s="190"/>
      <c r="AP28" s="190"/>
      <c r="AQ28" s="190"/>
      <c r="AR28" s="64"/>
      <c r="AS28" s="64"/>
      <c r="AT28" s="64"/>
      <c r="AU28" s="64"/>
      <c r="AV28" s="64"/>
      <c r="AW28" s="64"/>
    </row>
    <row r="29" spans="1:49" ht="15.75" customHeight="1">
      <c r="A29" s="1">
        <v>26</v>
      </c>
      <c r="B29" s="23">
        <f>'Data Entry'!B29</f>
        <v>0</v>
      </c>
      <c r="C29" s="2">
        <f>'Data Entry'!C29</f>
        <v>0</v>
      </c>
      <c r="D29" s="129">
        <f>'BA Form 2 Event Data'!E32</f>
        <v>0</v>
      </c>
      <c r="E29" s="130">
        <f>'BA Form 2 Event Data'!BX32-'BA Form 2 Event Data'!W32</f>
        <v>0</v>
      </c>
      <c r="F29" s="131">
        <f>'BA Form 2 Event Data'!X32</f>
        <v>0</v>
      </c>
      <c r="G29" s="43">
        <f ca="1">IF(CELL("type",Adjustments!$V29) = "v",(Adjustments!$D29+Adjustments!$G29+Adjustments!$J29+Adjustments!$M29+Adjustments!$S29),0)</f>
        <v>0</v>
      </c>
      <c r="H29" s="57">
        <f>'BA Form 2 Event Data'!BY32</f>
        <v>0</v>
      </c>
      <c r="I29" s="43">
        <f ca="1">IF(CELL("type",Adjustments1852!$V29) = "v",(Adjustments1852!$E29+Adjustments1852!$H29+Adjustments1852!$K29+Adjustments1852!$N29+Adjustments1852!$Q29+Adjustments1852!$T29),0)</f>
        <v>0</v>
      </c>
      <c r="J29" s="43" t="str">
        <f t="shared" ca="1" si="0"/>
        <v/>
      </c>
      <c r="K29" s="1" t="str">
        <f>'Data Entry'!K29</f>
        <v>Y</v>
      </c>
      <c r="L29" s="32" t="str">
        <f t="shared" ca="1" si="1"/>
        <v/>
      </c>
      <c r="O29" s="28"/>
      <c r="P29" s="131">
        <f>'BA Form 2 Event Data'!AF32</f>
        <v>0</v>
      </c>
      <c r="Q29" s="131">
        <f>'BA Form 2 Event Data'!CJ32</f>
        <v>0</v>
      </c>
      <c r="R29" s="151"/>
      <c r="AM29" s="190" t="s">
        <v>54</v>
      </c>
      <c r="AN29" s="190"/>
      <c r="AO29" s="190"/>
      <c r="AP29" s="190"/>
      <c r="AQ29" s="190"/>
      <c r="AR29" s="64"/>
      <c r="AS29" s="64"/>
      <c r="AT29" s="64"/>
      <c r="AU29" s="64"/>
      <c r="AV29" s="64"/>
      <c r="AW29" s="64"/>
    </row>
    <row r="30" spans="1:49" ht="15.75" customHeight="1">
      <c r="A30" s="1">
        <v>27</v>
      </c>
      <c r="B30" s="21">
        <f>'Data Entry'!B30</f>
        <v>0</v>
      </c>
      <c r="C30" s="25">
        <f>'Data Entry'!C30</f>
        <v>0</v>
      </c>
      <c r="D30" s="129">
        <f>'BA Form 2 Event Data'!E33</f>
        <v>0</v>
      </c>
      <c r="E30" s="130">
        <f>'BA Form 2 Event Data'!BX33-'BA Form 2 Event Data'!W33</f>
        <v>0</v>
      </c>
      <c r="F30" s="131">
        <f>'BA Form 2 Event Data'!X33</f>
        <v>0</v>
      </c>
      <c r="G30" s="43">
        <f ca="1">IF(CELL("type",Adjustments!$V30) = "v",(Adjustments!$D30+Adjustments!$G30+Adjustments!$J30+Adjustments!$M30+Adjustments!$S30),0)</f>
        <v>0</v>
      </c>
      <c r="H30" s="57">
        <f>'BA Form 2 Event Data'!BY33</f>
        <v>0</v>
      </c>
      <c r="I30" s="43">
        <f ca="1">IF(CELL("type",Adjustments1852!$V30) = "v",(Adjustments1852!$E30+Adjustments1852!$H30+Adjustments1852!$K30+Adjustments1852!$N30+Adjustments1852!$Q30+Adjustments1852!$T30),0)</f>
        <v>0</v>
      </c>
      <c r="J30" s="43" t="str">
        <f t="shared" ca="1" si="0"/>
        <v/>
      </c>
      <c r="K30" s="1" t="str">
        <f>'Data Entry'!K30</f>
        <v>Y</v>
      </c>
      <c r="L30" s="32" t="str">
        <f t="shared" ca="1" si="1"/>
        <v/>
      </c>
      <c r="M30" t="s">
        <v>10</v>
      </c>
      <c r="N30" t="str">
        <f>'Data Entry'!N30</f>
        <v xml:space="preserve">Next Year's </v>
      </c>
      <c r="O30" s="3"/>
      <c r="P30" s="131">
        <f>'BA Form 2 Event Data'!AF33</f>
        <v>0</v>
      </c>
      <c r="Q30" s="131">
        <f>'BA Form 2 Event Data'!CJ33</f>
        <v>0</v>
      </c>
      <c r="R30" s="151"/>
      <c r="AM30" s="190" t="s">
        <v>55</v>
      </c>
      <c r="AN30" s="190"/>
      <c r="AO30" s="190"/>
      <c r="AP30" s="190"/>
      <c r="AQ30" s="190"/>
      <c r="AR30" s="64"/>
      <c r="AS30" s="64"/>
      <c r="AT30" s="64"/>
      <c r="AU30" s="64"/>
      <c r="AV30" s="64"/>
      <c r="AW30" s="64"/>
    </row>
    <row r="31" spans="1:49" ht="16.5" customHeight="1" thickBot="1">
      <c r="A31" s="1">
        <v>28</v>
      </c>
      <c r="B31" s="21">
        <f>'Data Entry'!B31</f>
        <v>0</v>
      </c>
      <c r="C31" s="25">
        <f>'Data Entry'!C31</f>
        <v>0</v>
      </c>
      <c r="D31" s="129">
        <f>'BA Form 2 Event Data'!E34</f>
        <v>0</v>
      </c>
      <c r="E31" s="130">
        <f>'BA Form 2 Event Data'!BX34-'BA Form 2 Event Data'!W34</f>
        <v>0</v>
      </c>
      <c r="F31" s="131">
        <f>'BA Form 2 Event Data'!X34</f>
        <v>0</v>
      </c>
      <c r="G31" s="43">
        <f ca="1">IF(CELL("type",Adjustments!$V31) = "v",(Adjustments!$D31+Adjustments!$G31+Adjustments!$J31+Adjustments!$M31+Adjustments!$S31),0)</f>
        <v>0</v>
      </c>
      <c r="H31" s="57">
        <f>'BA Form 2 Event Data'!BY34</f>
        <v>0</v>
      </c>
      <c r="I31" s="43">
        <f ca="1">IF(CELL("type",Adjustments1852!$V31) = "v",(Adjustments1852!$E31+Adjustments1852!$H31+Adjustments1852!$K31+Adjustments1852!$N31+Adjustments1852!$Q31+Adjustments1852!$T31),0)</f>
        <v>0</v>
      </c>
      <c r="J31" s="43" t="str">
        <f t="shared" ca="1" si="0"/>
        <v/>
      </c>
      <c r="K31" s="1" t="str">
        <f>'Data Entry'!K31</f>
        <v>Y</v>
      </c>
      <c r="L31" s="32" t="str">
        <f t="shared" ca="1" si="1"/>
        <v/>
      </c>
      <c r="M31" s="1">
        <f>'Data Entry'!M31</f>
        <v>-70</v>
      </c>
      <c r="N31" s="3" t="str">
        <f>'Data Entry'!N31</f>
        <v>2012 Frequency Response Obligation (FRO)</v>
      </c>
      <c r="P31" s="131">
        <f>'BA Form 2 Event Data'!AF34</f>
        <v>0</v>
      </c>
      <c r="Q31" s="131">
        <f>'BA Form 2 Event Data'!CJ34</f>
        <v>0</v>
      </c>
      <c r="R31" s="151"/>
      <c r="AM31" s="190" t="s">
        <v>56</v>
      </c>
      <c r="AN31" s="190"/>
      <c r="AO31" s="190"/>
      <c r="AP31" s="190"/>
      <c r="AQ31" s="190"/>
      <c r="AR31" s="64"/>
      <c r="AS31" s="64"/>
      <c r="AT31" s="64"/>
      <c r="AU31" s="64"/>
      <c r="AV31" s="64"/>
      <c r="AW31" s="64"/>
    </row>
    <row r="32" spans="1:49" ht="25.5" customHeight="1">
      <c r="A32" s="1">
        <v>29</v>
      </c>
      <c r="B32" s="23">
        <f>'Data Entry'!B32</f>
        <v>0</v>
      </c>
      <c r="C32" s="2">
        <f>'Data Entry'!C32</f>
        <v>0</v>
      </c>
      <c r="D32" s="129">
        <f>'BA Form 2 Event Data'!E35</f>
        <v>0</v>
      </c>
      <c r="E32" s="130">
        <f>'BA Form 2 Event Data'!BX35-'BA Form 2 Event Data'!W35</f>
        <v>0</v>
      </c>
      <c r="F32" s="132">
        <f>'BA Form 2 Event Data'!X35</f>
        <v>0</v>
      </c>
      <c r="G32" s="43">
        <f ca="1">IF(CELL("type",Adjustments!$V32) = "v",(Adjustments!$D32+Adjustments!$G32+Adjustments!$J32+Adjustments!$M32+Adjustments!$S32),0)</f>
        <v>0</v>
      </c>
      <c r="H32" s="57">
        <f>'BA Form 2 Event Data'!BY35</f>
        <v>0</v>
      </c>
      <c r="I32" s="43">
        <f ca="1">IF(CELL("type",Adjustments1852!$V32) = "v",(Adjustments1852!$E32+Adjustments1852!$H32+Adjustments1852!$K32+Adjustments1852!$N32+Adjustments1852!$Q32+Adjustments1852!$T32),0)</f>
        <v>0</v>
      </c>
      <c r="J32" s="43" t="str">
        <f t="shared" ca="1" si="0"/>
        <v/>
      </c>
      <c r="K32" s="1" t="str">
        <f>'Data Entry'!K32</f>
        <v>Y</v>
      </c>
      <c r="L32" s="32" t="str">
        <f t="shared" ca="1" si="1"/>
        <v/>
      </c>
      <c r="M32" s="26" t="e">
        <f ca="1">MIN(M34,((-M15-M14)/2)*$L$3/100,M31)</f>
        <v>#DIV/0!</v>
      </c>
      <c r="N32" s="33" t="str">
        <f>M7&amp;" Frequency Bias Setting - (minimum of FRM, next year's FRO, or "&amp;L3&amp;"% of Projected Peak [Load + Gen]/2)"</f>
        <v>1901 Frequency Bias Setting - (minimum of FRM, next year's FRO, or 0.8% of Projected Peak [Load + Gen]/2)</v>
      </c>
      <c r="P32" s="131">
        <f>'BA Form 2 Event Data'!AF35</f>
        <v>0</v>
      </c>
      <c r="Q32" s="131">
        <f>'BA Form 2 Event Data'!CJ35</f>
        <v>0</v>
      </c>
      <c r="R32" s="151"/>
      <c r="AM32" s="190" t="s">
        <v>57</v>
      </c>
      <c r="AN32" s="190"/>
      <c r="AO32" s="190"/>
      <c r="AP32" s="190"/>
      <c r="AQ32" s="190"/>
      <c r="AR32" s="64"/>
      <c r="AS32" s="64"/>
      <c r="AT32" s="64"/>
      <c r="AU32" s="64"/>
      <c r="AV32" s="64"/>
      <c r="AW32" s="64"/>
    </row>
    <row r="33" spans="1:49" ht="15.75" customHeight="1">
      <c r="A33" s="1">
        <v>30</v>
      </c>
      <c r="B33" s="23">
        <f>'Data Entry'!B33</f>
        <v>0</v>
      </c>
      <c r="C33" s="2">
        <f>'Data Entry'!C33</f>
        <v>0</v>
      </c>
      <c r="D33" s="129">
        <f>'BA Form 2 Event Data'!E36</f>
        <v>0</v>
      </c>
      <c r="E33" s="130">
        <f>'BA Form 2 Event Data'!BX36-'BA Form 2 Event Data'!W36</f>
        <v>0</v>
      </c>
      <c r="F33" s="132">
        <f>'BA Form 2 Event Data'!X36</f>
        <v>0</v>
      </c>
      <c r="G33" s="43">
        <f ca="1">IF(CELL("type",Adjustments!$V33) = "v",(Adjustments!$D33+Adjustments!$G33+Adjustments!$J33+Adjustments!$M33+Adjustments!$S33),0)</f>
        <v>0</v>
      </c>
      <c r="H33" s="57">
        <f>'BA Form 2 Event Data'!BY36</f>
        <v>0</v>
      </c>
      <c r="I33" s="43">
        <f ca="1">IF(CELL("type",Adjustments1852!$V33) = "v",(Adjustments1852!$E33+Adjustments1852!$H33+Adjustments1852!$K33+Adjustments1852!$N33+Adjustments1852!$Q33+Adjustments1852!$T33),0)</f>
        <v>0</v>
      </c>
      <c r="J33" s="43" t="str">
        <f t="shared" ca="1" si="0"/>
        <v/>
      </c>
      <c r="K33" s="1" t="str">
        <f>'Data Entry'!K33</f>
        <v>Y</v>
      </c>
      <c r="L33" s="32" t="str">
        <f t="shared" ca="1" si="1"/>
        <v/>
      </c>
      <c r="M33" s="34"/>
      <c r="N33" s="35"/>
      <c r="P33" s="131">
        <f>'BA Form 2 Event Data'!AF36</f>
        <v>0</v>
      </c>
      <c r="Q33" s="131">
        <f>'BA Form 2 Event Data'!CJ36</f>
        <v>0</v>
      </c>
      <c r="R33" s="151"/>
      <c r="AJ33" t="s">
        <v>20</v>
      </c>
      <c r="AM33" s="190" t="s">
        <v>98</v>
      </c>
      <c r="AN33" s="190"/>
      <c r="AO33" s="190"/>
      <c r="AP33" s="190"/>
      <c r="AQ33" s="190"/>
      <c r="AR33" s="64"/>
      <c r="AS33" s="64"/>
      <c r="AT33" s="64"/>
      <c r="AU33" s="64"/>
      <c r="AV33" s="64"/>
      <c r="AW33" s="64"/>
    </row>
    <row r="34" spans="1:49" ht="16.5" customHeight="1" thickBot="1">
      <c r="A34" s="1">
        <v>31</v>
      </c>
      <c r="B34" s="21">
        <f>'Data Entry'!B34</f>
        <v>0</v>
      </c>
      <c r="C34" s="25">
        <f>'Data Entry'!C34</f>
        <v>0</v>
      </c>
      <c r="D34" s="129">
        <f>'BA Form 2 Event Data'!E37</f>
        <v>0</v>
      </c>
      <c r="E34" s="130">
        <f>'BA Form 2 Event Data'!BX37-'BA Form 2 Event Data'!W37</f>
        <v>0</v>
      </c>
      <c r="F34" s="131">
        <f>'BA Form 2 Event Data'!X37</f>
        <v>0</v>
      </c>
      <c r="G34" s="43">
        <f ca="1">IF(CELL("type",Adjustments!$V34) = "v",(Adjustments!$D34+Adjustments!$G34+Adjustments!$J34+Adjustments!$M34+Adjustments!$S34),0)</f>
        <v>0</v>
      </c>
      <c r="H34" s="57">
        <f>'BA Form 2 Event Data'!BY37</f>
        <v>0</v>
      </c>
      <c r="I34" s="43">
        <f ca="1">IF(CELL("type",Adjustments1852!$V34) = "v",(Adjustments1852!$E34+Adjustments1852!$H34+Adjustments1852!$K34+Adjustments1852!$N34+Adjustments1852!$Q34+Adjustments1852!$T34),0)</f>
        <v>0</v>
      </c>
      <c r="J34" s="43" t="str">
        <f t="shared" ca="1" si="0"/>
        <v/>
      </c>
      <c r="K34" s="1" t="str">
        <f>'Data Entry'!K34</f>
        <v>Y</v>
      </c>
      <c r="L34" s="32" t="str">
        <f t="shared" ca="1" si="1"/>
        <v/>
      </c>
      <c r="M34" s="27" t="e">
        <f ca="1">MEDIAN(J4:J45)</f>
        <v>#DIV/0!</v>
      </c>
      <c r="N34" s="36" t="str">
        <f>M18&amp;" FRM - Median Frequency Response (MW/0.1Hz)"</f>
        <v>1900 FRM - Median Frequency Response (MW/0.1Hz)</v>
      </c>
      <c r="P34" s="131">
        <f>'BA Form 2 Event Data'!AF37</f>
        <v>0</v>
      </c>
      <c r="Q34" s="131">
        <f>'BA Form 2 Event Data'!CJ37</f>
        <v>0</v>
      </c>
      <c r="R34" s="151"/>
      <c r="AJ34" t="s">
        <v>72</v>
      </c>
      <c r="AM34" s="190" t="s">
        <v>99</v>
      </c>
      <c r="AN34" s="190"/>
      <c r="AO34" s="190"/>
      <c r="AP34" s="190"/>
      <c r="AQ34" s="190"/>
      <c r="AR34" s="64"/>
      <c r="AS34" s="64"/>
      <c r="AT34" s="64"/>
      <c r="AU34" s="64"/>
      <c r="AV34" s="64"/>
      <c r="AW34" s="64"/>
    </row>
    <row r="35" spans="1:49" ht="15.75" customHeight="1">
      <c r="A35" s="1">
        <v>32</v>
      </c>
      <c r="B35" s="21">
        <f>'Data Entry'!B35</f>
        <v>0</v>
      </c>
      <c r="C35" s="25">
        <f>'Data Entry'!C35</f>
        <v>0</v>
      </c>
      <c r="D35" s="129">
        <f>'BA Form 2 Event Data'!E38</f>
        <v>0</v>
      </c>
      <c r="E35" s="130">
        <f>'BA Form 2 Event Data'!BX38-'BA Form 2 Event Data'!W38</f>
        <v>0</v>
      </c>
      <c r="F35" s="131">
        <f>'BA Form 2 Event Data'!X38</f>
        <v>0</v>
      </c>
      <c r="G35" s="43">
        <f ca="1">IF(CELL("type",Adjustments!$V35) = "v",(Adjustments!$D35+Adjustments!$G35+Adjustments!$J35+Adjustments!$M35+Adjustments!$S35),0)</f>
        <v>0</v>
      </c>
      <c r="H35" s="57">
        <f>'BA Form 2 Event Data'!BY38</f>
        <v>0</v>
      </c>
      <c r="I35" s="43">
        <f ca="1">IF(CELL("type",Adjustments1852!$V35) = "v",(Adjustments1852!$E35+Adjustments1852!$H35+Adjustments1852!$K35+Adjustments1852!$N35+Adjustments1852!$Q35+Adjustments1852!$T35),0)</f>
        <v>0</v>
      </c>
      <c r="J35" s="43" t="str">
        <f t="shared" ca="1" si="0"/>
        <v/>
      </c>
      <c r="K35" s="1" t="str">
        <f>'Data Entry'!K35</f>
        <v>Y</v>
      </c>
      <c r="L35" s="32" t="str">
        <f t="shared" ca="1" si="1"/>
        <v/>
      </c>
      <c r="P35" s="131">
        <f>'BA Form 2 Event Data'!AF38</f>
        <v>0</v>
      </c>
      <c r="Q35" s="131">
        <f>'BA Form 2 Event Data'!CJ38</f>
        <v>0</v>
      </c>
      <c r="R35" s="151"/>
      <c r="AM35" s="190" t="s">
        <v>58</v>
      </c>
      <c r="AN35" s="190"/>
      <c r="AO35" s="190"/>
      <c r="AP35" s="190"/>
      <c r="AQ35" s="190"/>
      <c r="AR35" s="64"/>
      <c r="AS35" s="64"/>
      <c r="AT35" s="64"/>
      <c r="AU35" s="64"/>
      <c r="AV35" s="64"/>
      <c r="AW35" s="64"/>
    </row>
    <row r="36" spans="1:49" ht="15.75" customHeight="1">
      <c r="A36" s="1">
        <v>33</v>
      </c>
      <c r="B36" s="23">
        <f>'Data Entry'!B36</f>
        <v>0</v>
      </c>
      <c r="C36" s="2">
        <f>'Data Entry'!C36</f>
        <v>0</v>
      </c>
      <c r="D36" s="129">
        <f>'BA Form 2 Event Data'!E39</f>
        <v>0</v>
      </c>
      <c r="E36" s="130">
        <f>'BA Form 2 Event Data'!BX39-'BA Form 2 Event Data'!W39</f>
        <v>0</v>
      </c>
      <c r="F36" s="132">
        <f>'BA Form 2 Event Data'!X39</f>
        <v>0</v>
      </c>
      <c r="G36" s="43">
        <f ca="1">IF(CELL("type",Adjustments!$V36) = "v",(Adjustments!$D36+Adjustments!$G36+Adjustments!$J36+Adjustments!$M36+Adjustments!$S36),0)</f>
        <v>0</v>
      </c>
      <c r="H36" s="57">
        <f>'BA Form 2 Event Data'!BY39</f>
        <v>0</v>
      </c>
      <c r="I36" s="43">
        <f ca="1">IF(CELL("type",Adjustments1852!$V36) = "v",(Adjustments1852!$E36+Adjustments1852!$H36+Adjustments1852!$K36+Adjustments1852!$N36+Adjustments1852!$Q36+Adjustments1852!$T36),0)</f>
        <v>0</v>
      </c>
      <c r="J36" s="43" t="str">
        <f t="shared" ca="1" si="0"/>
        <v/>
      </c>
      <c r="K36" s="1" t="str">
        <f>'Data Entry'!K36</f>
        <v>Y</v>
      </c>
      <c r="L36" s="32" t="str">
        <f t="shared" ca="1" si="1"/>
        <v/>
      </c>
      <c r="P36" s="131">
        <f>'BA Form 2 Event Data'!AF39</f>
        <v>0</v>
      </c>
      <c r="Q36" s="131">
        <f>'BA Form 2 Event Data'!CJ39</f>
        <v>0</v>
      </c>
      <c r="R36" s="151"/>
      <c r="AM36" s="190" t="s">
        <v>59</v>
      </c>
      <c r="AN36" s="190"/>
      <c r="AO36" s="190"/>
      <c r="AP36" s="190"/>
      <c r="AQ36" s="190"/>
      <c r="AR36" s="64"/>
      <c r="AS36" s="64"/>
      <c r="AT36" s="64"/>
      <c r="AU36" s="64"/>
      <c r="AV36" s="64"/>
      <c r="AW36" s="64"/>
    </row>
    <row r="37" spans="1:49" ht="15.75" customHeight="1">
      <c r="A37" s="1">
        <v>34</v>
      </c>
      <c r="B37" s="23">
        <f>'Data Entry'!B37</f>
        <v>0</v>
      </c>
      <c r="C37" s="2">
        <f>'Data Entry'!C37</f>
        <v>0</v>
      </c>
      <c r="D37" s="129">
        <f>'BA Form 2 Event Data'!E40</f>
        <v>0</v>
      </c>
      <c r="E37" s="130">
        <f>'BA Form 2 Event Data'!BX40-'BA Form 2 Event Data'!W40</f>
        <v>0</v>
      </c>
      <c r="F37" s="132">
        <f>'BA Form 2 Event Data'!X40</f>
        <v>0</v>
      </c>
      <c r="G37" s="43">
        <f ca="1">IF(CELL("type",Adjustments!$V37) = "v",(Adjustments!$D37+Adjustments!$G37+Adjustments!$J37+Adjustments!$M37+Adjustments!$S37),0)</f>
        <v>0</v>
      </c>
      <c r="H37" s="57">
        <f>'BA Form 2 Event Data'!BY40</f>
        <v>0</v>
      </c>
      <c r="I37" s="43">
        <f ca="1">IF(CELL("type",Adjustments1852!$V37) = "v",(Adjustments1852!$E37+Adjustments1852!$H37+Adjustments1852!$K37+Adjustments1852!$N37+Adjustments1852!$Q37+Adjustments1852!$T37),0)</f>
        <v>0</v>
      </c>
      <c r="J37" s="43" t="str">
        <f t="shared" ca="1" si="0"/>
        <v/>
      </c>
      <c r="K37" s="1" t="str">
        <f>'Data Entry'!K37</f>
        <v>Y</v>
      </c>
      <c r="L37" s="32" t="str">
        <f t="shared" ca="1" si="1"/>
        <v/>
      </c>
      <c r="P37" s="131">
        <f>'BA Form 2 Event Data'!AF40</f>
        <v>0</v>
      </c>
      <c r="Q37" s="131">
        <f>'BA Form 2 Event Data'!CJ40</f>
        <v>0</v>
      </c>
      <c r="R37" s="151"/>
      <c r="AM37" s="190" t="s">
        <v>100</v>
      </c>
      <c r="AN37" s="190"/>
      <c r="AO37" s="190"/>
      <c r="AP37" s="190"/>
      <c r="AQ37" s="190"/>
      <c r="AR37" s="64"/>
      <c r="AS37" s="64"/>
      <c r="AT37" s="64"/>
      <c r="AU37" s="64"/>
      <c r="AV37" s="64"/>
      <c r="AW37" s="64"/>
    </row>
    <row r="38" spans="1:49" ht="15.75" customHeight="1">
      <c r="A38" s="1">
        <v>35</v>
      </c>
      <c r="B38" s="21">
        <f>'Data Entry'!B38</f>
        <v>0</v>
      </c>
      <c r="C38" s="25">
        <f>'Data Entry'!C38</f>
        <v>0</v>
      </c>
      <c r="D38" s="129">
        <f>'BA Form 2 Event Data'!E41</f>
        <v>0</v>
      </c>
      <c r="E38" s="130">
        <f>'BA Form 2 Event Data'!BX41-'BA Form 2 Event Data'!W41</f>
        <v>0</v>
      </c>
      <c r="F38" s="131">
        <f>'BA Form 2 Event Data'!X41</f>
        <v>0</v>
      </c>
      <c r="G38" s="43">
        <f ca="1">IF(CELL("type",Adjustments!$V38) = "v",(Adjustments!$D38+Adjustments!$G38+Adjustments!$J38+Adjustments!$M38+Adjustments!$S38),0)</f>
        <v>0</v>
      </c>
      <c r="H38" s="57">
        <f>'BA Form 2 Event Data'!BY41</f>
        <v>0</v>
      </c>
      <c r="I38" s="43">
        <f ca="1">IF(CELL("type",Adjustments1852!$V38) = "v",(Adjustments1852!$E38+Adjustments1852!$H38+Adjustments1852!$K38+Adjustments1852!$N38+Adjustments1852!$Q38+Adjustments1852!$T38),0)</f>
        <v>0</v>
      </c>
      <c r="J38" s="43" t="str">
        <f t="shared" ca="1" si="0"/>
        <v/>
      </c>
      <c r="K38" s="1" t="str">
        <f>'Data Entry'!K38</f>
        <v>Y</v>
      </c>
      <c r="L38" s="32" t="str">
        <f t="shared" ca="1" si="1"/>
        <v/>
      </c>
      <c r="P38" s="131">
        <f>'BA Form 2 Event Data'!AF41</f>
        <v>0</v>
      </c>
      <c r="Q38" s="131">
        <f>'BA Form 2 Event Data'!CJ41</f>
        <v>0</v>
      </c>
      <c r="R38" s="151"/>
      <c r="AM38" s="190" t="s">
        <v>60</v>
      </c>
      <c r="AN38" s="190"/>
      <c r="AO38" s="190"/>
      <c r="AP38" s="190"/>
      <c r="AQ38" s="190"/>
      <c r="AR38" s="64"/>
      <c r="AS38" s="64"/>
      <c r="AT38" s="64"/>
      <c r="AU38" s="64"/>
      <c r="AV38" s="64"/>
      <c r="AW38" s="64"/>
    </row>
    <row r="39" spans="1:49" ht="15.75" customHeight="1">
      <c r="A39" s="1">
        <v>36</v>
      </c>
      <c r="B39" s="21">
        <f>'Data Entry'!B39</f>
        <v>0</v>
      </c>
      <c r="C39" s="25">
        <f>'Data Entry'!C39</f>
        <v>0</v>
      </c>
      <c r="D39" s="129">
        <f>'BA Form 2 Event Data'!E42</f>
        <v>0</v>
      </c>
      <c r="E39" s="130">
        <f>'BA Form 2 Event Data'!BX42-'BA Form 2 Event Data'!W42</f>
        <v>0</v>
      </c>
      <c r="F39" s="131">
        <f>'BA Form 2 Event Data'!X42</f>
        <v>0</v>
      </c>
      <c r="G39" s="43">
        <f ca="1">IF(CELL("type",Adjustments!$V39) = "v",(Adjustments!$D39+Adjustments!$G39+Adjustments!$J39+Adjustments!$M39+Adjustments!$S39),0)</f>
        <v>0</v>
      </c>
      <c r="H39" s="57">
        <f>'BA Form 2 Event Data'!BY42</f>
        <v>0</v>
      </c>
      <c r="I39" s="43">
        <f ca="1">IF(CELL("type",Adjustments1852!$V39) = "v",(Adjustments1852!$E39+Adjustments1852!$H39+Adjustments1852!$K39+Adjustments1852!$N39+Adjustments1852!$Q39+Adjustments1852!$T39),0)</f>
        <v>0</v>
      </c>
      <c r="J39" s="43" t="str">
        <f t="shared" ca="1" si="0"/>
        <v/>
      </c>
      <c r="K39" s="1" t="str">
        <f>'Data Entry'!K39</f>
        <v>Y</v>
      </c>
      <c r="L39" s="32" t="str">
        <f t="shared" ca="1" si="1"/>
        <v/>
      </c>
      <c r="P39" s="131">
        <f>'BA Form 2 Event Data'!AF42</f>
        <v>0</v>
      </c>
      <c r="Q39" s="131">
        <f>'BA Form 2 Event Data'!CJ42</f>
        <v>0</v>
      </c>
      <c r="R39" s="151"/>
      <c r="AM39" s="190" t="s">
        <v>101</v>
      </c>
      <c r="AN39" s="190"/>
      <c r="AO39" s="190"/>
      <c r="AP39" s="190"/>
      <c r="AQ39" s="190"/>
      <c r="AR39" s="64"/>
      <c r="AS39" s="64"/>
      <c r="AT39" s="64"/>
      <c r="AU39" s="64"/>
      <c r="AV39" s="64"/>
      <c r="AW39" s="64"/>
    </row>
    <row r="40" spans="1:49" ht="15.75" customHeight="1">
      <c r="A40" s="1">
        <v>37</v>
      </c>
      <c r="B40" s="23">
        <f>'Data Entry'!B40</f>
        <v>0</v>
      </c>
      <c r="C40" s="2">
        <f>'Data Entry'!C40</f>
        <v>0</v>
      </c>
      <c r="D40" s="129">
        <f>'BA Form 2 Event Data'!E43</f>
        <v>0</v>
      </c>
      <c r="E40" s="130">
        <f>'BA Form 2 Event Data'!BX43-'BA Form 2 Event Data'!W43</f>
        <v>0</v>
      </c>
      <c r="F40" s="132">
        <f>'BA Form 2 Event Data'!X43</f>
        <v>0</v>
      </c>
      <c r="G40" s="43">
        <f ca="1">IF(CELL("type",Adjustments!$V40) = "v",(Adjustments!$D40+Adjustments!$G40+Adjustments!$J40+Adjustments!$M40+Adjustments!$S40),0)</f>
        <v>0</v>
      </c>
      <c r="H40" s="57">
        <f>'BA Form 2 Event Data'!BY43</f>
        <v>0</v>
      </c>
      <c r="I40" s="43">
        <f ca="1">IF(CELL("type",Adjustments1852!$V40) = "v",(Adjustments1852!$E40+Adjustments1852!$H40+Adjustments1852!$K40+Adjustments1852!$N40+Adjustments1852!$Q40+Adjustments1852!$T40),0)</f>
        <v>0</v>
      </c>
      <c r="J40" s="43" t="str">
        <f t="shared" ca="1" si="0"/>
        <v/>
      </c>
      <c r="K40" s="1" t="str">
        <f>'Data Entry'!K40</f>
        <v>Y</v>
      </c>
      <c r="L40" s="32" t="str">
        <f t="shared" ca="1" si="1"/>
        <v/>
      </c>
      <c r="P40" s="131">
        <f>'BA Form 2 Event Data'!AF43</f>
        <v>0</v>
      </c>
      <c r="Q40" s="131">
        <f>'BA Form 2 Event Data'!CJ43</f>
        <v>0</v>
      </c>
      <c r="R40" s="151"/>
      <c r="AM40" s="190" t="s">
        <v>59</v>
      </c>
      <c r="AN40" s="190"/>
      <c r="AO40" s="190"/>
      <c r="AP40" s="190"/>
      <c r="AQ40" s="190"/>
      <c r="AR40" s="64"/>
      <c r="AS40" s="64"/>
      <c r="AT40" s="64"/>
      <c r="AU40" s="64"/>
      <c r="AV40" s="64"/>
      <c r="AW40" s="64"/>
    </row>
    <row r="41" spans="1:49" ht="15.75" customHeight="1">
      <c r="A41" s="1">
        <v>38</v>
      </c>
      <c r="B41" s="23">
        <f>'Data Entry'!B41</f>
        <v>0</v>
      </c>
      <c r="C41" s="2">
        <f>'Data Entry'!C41</f>
        <v>0</v>
      </c>
      <c r="D41" s="129">
        <f>'BA Form 2 Event Data'!E44</f>
        <v>0</v>
      </c>
      <c r="E41" s="130">
        <f>'BA Form 2 Event Data'!BX44-'BA Form 2 Event Data'!W44</f>
        <v>0</v>
      </c>
      <c r="F41" s="132">
        <f>'BA Form 2 Event Data'!X44</f>
        <v>0</v>
      </c>
      <c r="G41" s="43">
        <f ca="1">IF(CELL("type",Adjustments!$V41) = "v",(Adjustments!$D41+Adjustments!$G41+Adjustments!$J41+Adjustments!$M41+Adjustments!$S41),0)</f>
        <v>0</v>
      </c>
      <c r="H41" s="57">
        <f>'BA Form 2 Event Data'!BY44</f>
        <v>0</v>
      </c>
      <c r="I41" s="43">
        <f ca="1">IF(CELL("type",Adjustments1852!$V41) = "v",(Adjustments1852!$E41+Adjustments1852!$H41+Adjustments1852!$K41+Adjustments1852!$N41+Adjustments1852!$Q41+Adjustments1852!$T41),0)</f>
        <v>0</v>
      </c>
      <c r="J41" s="43" t="str">
        <f t="shared" ca="1" si="0"/>
        <v/>
      </c>
      <c r="K41" s="1" t="str">
        <f>'Data Entry'!K41</f>
        <v>Y</v>
      </c>
      <c r="L41" s="32" t="str">
        <f t="shared" ca="1" si="1"/>
        <v/>
      </c>
      <c r="P41" s="131">
        <f>'BA Form 2 Event Data'!AF44</f>
        <v>0</v>
      </c>
      <c r="Q41" s="131">
        <f>'BA Form 2 Event Data'!CJ44</f>
        <v>0</v>
      </c>
      <c r="R41" s="151"/>
      <c r="AM41" s="190" t="s">
        <v>100</v>
      </c>
      <c r="AN41" s="190"/>
      <c r="AO41" s="190"/>
      <c r="AP41" s="190"/>
      <c r="AQ41" s="190"/>
      <c r="AR41" s="64"/>
      <c r="AS41" s="64"/>
      <c r="AT41" s="64"/>
      <c r="AU41" s="64"/>
      <c r="AV41" s="64"/>
      <c r="AW41" s="64"/>
    </row>
    <row r="42" spans="1:49" ht="15.75" customHeight="1">
      <c r="A42" s="1">
        <v>39</v>
      </c>
      <c r="B42" s="21">
        <f>'Data Entry'!B42</f>
        <v>0</v>
      </c>
      <c r="C42" s="25">
        <f>'Data Entry'!C42</f>
        <v>0</v>
      </c>
      <c r="D42" s="129">
        <f>'BA Form 2 Event Data'!E45</f>
        <v>0</v>
      </c>
      <c r="E42" s="130">
        <f>'BA Form 2 Event Data'!BX45-'BA Form 2 Event Data'!W45</f>
        <v>0</v>
      </c>
      <c r="F42" s="131">
        <f>'BA Form 2 Event Data'!X45</f>
        <v>0</v>
      </c>
      <c r="G42" s="43">
        <f ca="1">IF(CELL("type",Adjustments!$V42) = "v",(Adjustments!$D42+Adjustments!$G42+Adjustments!$J42+Adjustments!$M42+Adjustments!$S42),0)</f>
        <v>0</v>
      </c>
      <c r="H42" s="57">
        <f>'BA Form 2 Event Data'!BY45</f>
        <v>0</v>
      </c>
      <c r="I42" s="43">
        <f ca="1">IF(CELL("type",Adjustments1852!$V42) = "v",(Adjustments1852!$E42+Adjustments1852!$H42+Adjustments1852!$K42+Adjustments1852!$N42+Adjustments1852!$Q42+Adjustments1852!$T42),0)</f>
        <v>0</v>
      </c>
      <c r="J42" s="43" t="str">
        <f t="shared" ca="1" si="0"/>
        <v/>
      </c>
      <c r="K42" s="1" t="str">
        <f>'Data Entry'!K42</f>
        <v>Y</v>
      </c>
      <c r="L42" s="32" t="str">
        <f t="shared" ca="1" si="1"/>
        <v/>
      </c>
      <c r="P42" s="131">
        <f>'BA Form 2 Event Data'!AF45</f>
        <v>0</v>
      </c>
      <c r="Q42" s="131">
        <f>'BA Form 2 Event Data'!CJ45</f>
        <v>0</v>
      </c>
      <c r="R42" s="151"/>
      <c r="AM42" s="190" t="s">
        <v>60</v>
      </c>
      <c r="AN42" s="190"/>
      <c r="AO42" s="190"/>
      <c r="AP42" s="190"/>
      <c r="AQ42" s="190"/>
      <c r="AR42" s="64"/>
      <c r="AS42" s="64"/>
      <c r="AT42" s="64"/>
      <c r="AU42" s="64"/>
      <c r="AV42" s="64"/>
      <c r="AW42" s="64"/>
    </row>
    <row r="43" spans="1:49" ht="15.75" customHeight="1">
      <c r="A43" s="1">
        <v>40</v>
      </c>
      <c r="B43" s="21">
        <f>'Data Entry'!B43</f>
        <v>0</v>
      </c>
      <c r="C43" s="25">
        <f>'Data Entry'!C43</f>
        <v>0</v>
      </c>
      <c r="D43" s="129">
        <f>'BA Form 2 Event Data'!E46</f>
        <v>0</v>
      </c>
      <c r="E43" s="130">
        <f>'BA Form 2 Event Data'!BX46-'BA Form 2 Event Data'!W46</f>
        <v>0</v>
      </c>
      <c r="F43" s="131">
        <f>'BA Form 2 Event Data'!X46</f>
        <v>0</v>
      </c>
      <c r="G43" s="43">
        <f ca="1">IF(CELL("type",Adjustments!$V43) = "v",(Adjustments!$D43+Adjustments!$G43+Adjustments!$J43+Adjustments!$M43+Adjustments!$S43),0)</f>
        <v>0</v>
      </c>
      <c r="H43" s="57">
        <f>'BA Form 2 Event Data'!BY46</f>
        <v>0</v>
      </c>
      <c r="I43" s="43">
        <f ca="1">IF(CELL("type",Adjustments1852!$V43) = "v",(Adjustments1852!$E43+Adjustments1852!$H43+Adjustments1852!$K43+Adjustments1852!$N43+Adjustments1852!$Q43+Adjustments1852!$T43),0)</f>
        <v>0</v>
      </c>
      <c r="J43" s="43" t="str">
        <f t="shared" ca="1" si="0"/>
        <v/>
      </c>
      <c r="K43" s="1" t="str">
        <f>'Data Entry'!K43</f>
        <v>Y</v>
      </c>
      <c r="L43" s="32" t="str">
        <f t="shared" ca="1" si="1"/>
        <v/>
      </c>
      <c r="P43" s="131">
        <f>'BA Form 2 Event Data'!AF46</f>
        <v>0</v>
      </c>
      <c r="Q43" s="131">
        <f>'BA Form 2 Event Data'!CJ46</f>
        <v>0</v>
      </c>
      <c r="R43" s="151"/>
      <c r="AM43" s="190" t="s">
        <v>101</v>
      </c>
      <c r="AN43" s="190"/>
      <c r="AO43" s="190"/>
      <c r="AP43" s="190"/>
      <c r="AQ43" s="190"/>
      <c r="AR43" s="64"/>
      <c r="AS43" s="64"/>
      <c r="AT43" s="64"/>
      <c r="AU43" s="64"/>
      <c r="AV43" s="64"/>
      <c r="AW43" s="64"/>
    </row>
    <row r="44" spans="1:49" ht="15.75" customHeight="1">
      <c r="A44" s="1">
        <v>41</v>
      </c>
      <c r="B44" s="23">
        <f>'Data Entry'!B44</f>
        <v>0</v>
      </c>
      <c r="C44" s="2">
        <f>'Data Entry'!C44</f>
        <v>0</v>
      </c>
      <c r="D44" s="129">
        <f>'BA Form 2 Event Data'!E47</f>
        <v>0</v>
      </c>
      <c r="E44" s="130">
        <f>'BA Form 2 Event Data'!BX47-'BA Form 2 Event Data'!W47</f>
        <v>0</v>
      </c>
      <c r="F44" s="132">
        <f>'BA Form 2 Event Data'!X47</f>
        <v>0</v>
      </c>
      <c r="G44" s="43">
        <f ca="1">IF(CELL("type",Adjustments!$V44) = "v",(Adjustments!$D44+Adjustments!$G44+Adjustments!$J44+Adjustments!$M44+Adjustments!$S44),0)</f>
        <v>0</v>
      </c>
      <c r="H44" s="57">
        <f>'BA Form 2 Event Data'!BY47</f>
        <v>0</v>
      </c>
      <c r="I44" s="43">
        <f ca="1">IF(CELL("type",Adjustments1852!$V44) = "v",(Adjustments1852!$E44+Adjustments1852!$H44+Adjustments1852!$K44+Adjustments1852!$N44+Adjustments1852!$Q44+Adjustments1852!$T44),0)</f>
        <v>0</v>
      </c>
      <c r="J44" s="43" t="str">
        <f t="shared" ca="1" si="0"/>
        <v/>
      </c>
      <c r="K44" s="1" t="str">
        <f>'Data Entry'!K44</f>
        <v>Y</v>
      </c>
      <c r="L44" s="32" t="str">
        <f t="shared" ca="1" si="1"/>
        <v/>
      </c>
      <c r="P44" s="131">
        <f>'BA Form 2 Event Data'!AF47</f>
        <v>0</v>
      </c>
      <c r="Q44" s="131">
        <f>'BA Form 2 Event Data'!CJ47</f>
        <v>0</v>
      </c>
      <c r="R44" s="151"/>
      <c r="AM44" s="190" t="s">
        <v>59</v>
      </c>
      <c r="AN44" s="190"/>
      <c r="AO44" s="190"/>
      <c r="AP44" s="190"/>
      <c r="AQ44" s="190"/>
      <c r="AR44" s="64"/>
      <c r="AS44" s="64"/>
      <c r="AT44" s="64"/>
      <c r="AU44" s="64"/>
      <c r="AV44" s="64"/>
      <c r="AW44" s="64"/>
    </row>
    <row r="45" spans="1:49" ht="15.75" customHeight="1">
      <c r="A45" s="1">
        <v>42</v>
      </c>
      <c r="B45" s="23">
        <f>'Data Entry'!B45</f>
        <v>0</v>
      </c>
      <c r="C45" s="2">
        <f>'Data Entry'!C45</f>
        <v>0</v>
      </c>
      <c r="D45" s="129">
        <f>'BA Form 2 Event Data'!E48</f>
        <v>0</v>
      </c>
      <c r="E45" s="130">
        <f>'BA Form 2 Event Data'!BX48-'BA Form 2 Event Data'!W48</f>
        <v>0</v>
      </c>
      <c r="F45" s="132">
        <f>'BA Form 2 Event Data'!X48</f>
        <v>0</v>
      </c>
      <c r="G45" s="43">
        <f ca="1">IF(CELL("type",Adjustments!$V45) = "v",(Adjustments!$D45+Adjustments!$G45+Adjustments!$J45+Adjustments!$M45+Adjustments!$S45),0)</f>
        <v>0</v>
      </c>
      <c r="H45" s="57">
        <f>'BA Form 2 Event Data'!BY48</f>
        <v>0</v>
      </c>
      <c r="I45" s="43">
        <f ca="1">IF(CELL("type",Adjustments1852!$V45) = "v",(Adjustments1852!$E45+Adjustments1852!$H45+Adjustments1852!$K45+Adjustments1852!$N45+Adjustments1852!$Q45+Adjustments1852!$T45),0)</f>
        <v>0</v>
      </c>
      <c r="J45" s="43" t="str">
        <f t="shared" ca="1" si="0"/>
        <v/>
      </c>
      <c r="K45" s="1" t="str">
        <f>'Data Entry'!K45</f>
        <v>Y</v>
      </c>
      <c r="L45" s="32" t="str">
        <f t="shared" ca="1" si="1"/>
        <v/>
      </c>
      <c r="P45" s="131">
        <f>'BA Form 2 Event Data'!AF48</f>
        <v>0</v>
      </c>
      <c r="Q45" s="131">
        <f>'BA Form 2 Event Data'!CJ48</f>
        <v>0</v>
      </c>
      <c r="R45" s="151"/>
      <c r="AM45" s="190" t="s">
        <v>100</v>
      </c>
      <c r="AN45" s="190"/>
      <c r="AO45" s="190"/>
      <c r="AP45" s="190"/>
      <c r="AQ45" s="190"/>
      <c r="AR45" s="64"/>
      <c r="AS45" s="64"/>
      <c r="AT45" s="64"/>
      <c r="AU45" s="64"/>
      <c r="AV45" s="64"/>
      <c r="AW45" s="64"/>
    </row>
    <row r="46" spans="1:49" ht="15.75" customHeight="1">
      <c r="AM46" s="190" t="s">
        <v>102</v>
      </c>
      <c r="AN46" s="190"/>
      <c r="AO46" s="190"/>
      <c r="AP46" s="190"/>
      <c r="AQ46" s="190"/>
      <c r="AR46" s="64"/>
      <c r="AS46" s="64"/>
      <c r="AT46" s="64"/>
      <c r="AU46" s="64"/>
      <c r="AV46" s="64"/>
      <c r="AW46" s="64"/>
    </row>
    <row r="47" spans="1:49" ht="16.5" customHeight="1">
      <c r="C47" s="5"/>
      <c r="D47" s="5"/>
      <c r="E47" s="5"/>
      <c r="K47" s="29"/>
      <c r="L47" s="29"/>
      <c r="AM47" s="190" t="s">
        <v>61</v>
      </c>
      <c r="AN47" s="190"/>
      <c r="AO47" s="190"/>
      <c r="AP47" s="190"/>
      <c r="AQ47" s="190"/>
      <c r="AR47" s="64"/>
      <c r="AS47" s="64"/>
      <c r="AT47" s="64"/>
      <c r="AU47" s="64"/>
      <c r="AV47" s="64"/>
      <c r="AW47" s="64"/>
    </row>
    <row r="48" spans="1:49" ht="16.5" customHeight="1">
      <c r="B48"/>
      <c r="C48"/>
      <c r="D48"/>
      <c r="E48"/>
      <c r="AM48" s="190" t="s">
        <v>103</v>
      </c>
      <c r="AN48" s="190"/>
      <c r="AO48" s="190"/>
      <c r="AP48" s="190"/>
      <c r="AQ48" s="190"/>
      <c r="AR48" s="64"/>
      <c r="AS48" s="64"/>
      <c r="AT48" s="64"/>
      <c r="AU48" s="64"/>
      <c r="AV48" s="64"/>
      <c r="AW48" s="64"/>
    </row>
    <row r="49" spans="2:49" ht="16.5" customHeight="1">
      <c r="B49"/>
      <c r="C49"/>
      <c r="D49"/>
      <c r="E49"/>
      <c r="AM49" s="190" t="s">
        <v>104</v>
      </c>
      <c r="AN49" s="190"/>
      <c r="AO49" s="190"/>
      <c r="AP49" s="190"/>
      <c r="AQ49" s="190"/>
      <c r="AR49" s="64"/>
      <c r="AS49" s="64"/>
      <c r="AT49" s="64"/>
      <c r="AU49" s="64"/>
      <c r="AV49" s="64"/>
      <c r="AW49" s="64"/>
    </row>
    <row r="50" spans="2:49" ht="15.75" customHeight="1">
      <c r="B50"/>
      <c r="C50"/>
      <c r="D50"/>
      <c r="E50"/>
      <c r="AM50" s="190" t="s">
        <v>105</v>
      </c>
      <c r="AN50" s="190"/>
      <c r="AO50" s="190"/>
      <c r="AP50" s="190"/>
      <c r="AQ50" s="190"/>
      <c r="AR50" s="64"/>
      <c r="AS50" s="64"/>
      <c r="AT50" s="64"/>
      <c r="AU50" s="64"/>
      <c r="AV50" s="64"/>
      <c r="AW50" s="64"/>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20</v>
      </c>
    </row>
    <row r="56" spans="2:49" ht="15.75">
      <c r="B56"/>
      <c r="C56"/>
      <c r="D56"/>
      <c r="E56"/>
      <c r="R56" s="45"/>
      <c r="AJ56" t="s">
        <v>72</v>
      </c>
    </row>
    <row r="57" spans="2:49" ht="15.75">
      <c r="R57" s="45"/>
    </row>
    <row r="58" spans="2:49" ht="15.75">
      <c r="R58" s="46"/>
    </row>
    <row r="59" spans="2:49" ht="15.75">
      <c r="R59" s="45"/>
    </row>
    <row r="60" spans="2:49" ht="15.75">
      <c r="R60" s="60"/>
    </row>
    <row r="61" spans="2:49" ht="15.75">
      <c r="B61" s="16" t="s">
        <v>10</v>
      </c>
      <c r="R61" s="60"/>
    </row>
    <row r="62" spans="2:49" ht="15.75">
      <c r="C62" s="2" t="s">
        <v>10</v>
      </c>
      <c r="R62" s="60"/>
    </row>
    <row r="63" spans="2:49" ht="15.75">
      <c r="C63" s="2" t="s">
        <v>10</v>
      </c>
      <c r="R63" s="60"/>
    </row>
    <row r="64" spans="2:49" ht="15.75">
      <c r="C64" s="2" t="s">
        <v>10</v>
      </c>
      <c r="R64" s="62"/>
    </row>
    <row r="65" spans="18:18" ht="15.75">
      <c r="R65" s="60"/>
    </row>
    <row r="66" spans="18:18" ht="15.75">
      <c r="R66" s="60"/>
    </row>
    <row r="67" spans="18:18" ht="15.75">
      <c r="R67" s="60"/>
    </row>
    <row r="68" spans="18:18" ht="15.75">
      <c r="R68" s="60"/>
    </row>
    <row r="69" spans="18:18" ht="15.75">
      <c r="R69" s="60"/>
    </row>
    <row r="70" spans="18:18" ht="15.75">
      <c r="R70" s="60"/>
    </row>
    <row r="71" spans="18:18" ht="15.75">
      <c r="R71" s="60"/>
    </row>
    <row r="72" spans="18:18" ht="15.75">
      <c r="R72" s="60"/>
    </row>
    <row r="73" spans="18:18" ht="15.75">
      <c r="R73" s="60"/>
    </row>
    <row r="74" spans="18:18" ht="15.75">
      <c r="R74" s="60"/>
    </row>
    <row r="75" spans="18:18" ht="15.75">
      <c r="R75" s="60"/>
    </row>
    <row r="76" spans="18:18" ht="15.75">
      <c r="R76" s="60"/>
    </row>
    <row r="77" spans="18:18" ht="15.75">
      <c r="R77" s="60"/>
    </row>
    <row r="78" spans="18:18" ht="15.75">
      <c r="R78" s="60"/>
    </row>
    <row r="79" spans="18:18" ht="15.75">
      <c r="R79" s="60"/>
    </row>
    <row r="80" spans="18: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c r="R97" s="66"/>
    </row>
    <row r="98" spans="18:18">
      <c r="R98" s="66"/>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1"/>
    </row>
    <row r="160" spans="18:18">
      <c r="R160" s="61"/>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sheetData>
  <mergeCells count="49">
    <mergeCell ref="AM7:AQ7"/>
    <mergeCell ref="E1:K1"/>
    <mergeCell ref="P1:Q1"/>
    <mergeCell ref="AM4:AQ4"/>
    <mergeCell ref="AM5:AQ5"/>
    <mergeCell ref="AM6:AQ6"/>
    <mergeCell ref="AM19:AQ19"/>
    <mergeCell ref="AM8:AQ8"/>
    <mergeCell ref="AM9:AQ9"/>
    <mergeCell ref="AM10:AQ10"/>
    <mergeCell ref="AM11:AQ11"/>
    <mergeCell ref="AM12:AQ12"/>
    <mergeCell ref="AM13:AQ13"/>
    <mergeCell ref="AM14:AQ14"/>
    <mergeCell ref="AM15:AQ15"/>
    <mergeCell ref="AM16:AQ16"/>
    <mergeCell ref="AM17:AQ17"/>
    <mergeCell ref="AM18:AQ18"/>
    <mergeCell ref="AM31:AQ31"/>
    <mergeCell ref="AM20:AQ20"/>
    <mergeCell ref="AM21:AQ21"/>
    <mergeCell ref="AM22:AQ22"/>
    <mergeCell ref="AM23:AQ23"/>
    <mergeCell ref="AM24:AQ24"/>
    <mergeCell ref="AM25:AQ25"/>
    <mergeCell ref="AM26:AQ26"/>
    <mergeCell ref="AM27:AQ27"/>
    <mergeCell ref="AM28:AQ28"/>
    <mergeCell ref="AM29:AQ29"/>
    <mergeCell ref="AM30:AQ30"/>
    <mergeCell ref="AM43:AQ43"/>
    <mergeCell ref="AM32:AQ32"/>
    <mergeCell ref="AM33:AQ33"/>
    <mergeCell ref="AM34:AQ34"/>
    <mergeCell ref="AM35:AQ35"/>
    <mergeCell ref="AM36:AQ36"/>
    <mergeCell ref="AM37:AQ37"/>
    <mergeCell ref="AM38:AQ38"/>
    <mergeCell ref="AM39:AQ39"/>
    <mergeCell ref="AM40:AQ40"/>
    <mergeCell ref="AM41:AQ41"/>
    <mergeCell ref="AM42:AQ42"/>
    <mergeCell ref="AM50:AQ50"/>
    <mergeCell ref="AM44:AQ44"/>
    <mergeCell ref="AM45:AQ45"/>
    <mergeCell ref="AM46:AQ46"/>
    <mergeCell ref="AM47:AQ47"/>
    <mergeCell ref="AM48:AQ48"/>
    <mergeCell ref="AM49:AQ49"/>
  </mergeCells>
  <conditionalFormatting sqref="J4:J45">
    <cfRule type="containsBlanks" dxfId="21" priority="5">
      <formula>LEN(TRIM(J4))=0</formula>
    </cfRule>
    <cfRule type="cellIs" dxfId="20" priority="6" operator="greaterThan">
      <formula>0</formula>
    </cfRule>
  </conditionalFormatting>
  <conditionalFormatting sqref="J4:J45">
    <cfRule type="containsBlanks" dxfId="19" priority="3">
      <formula>LEN(TRIM(J4))=0</formula>
    </cfRule>
    <cfRule type="cellIs" dxfId="18" priority="4" operator="greaterThan">
      <formula>0</formula>
    </cfRule>
  </conditionalFormatting>
  <conditionalFormatting sqref="J4:J45">
    <cfRule type="containsBlanks" dxfId="17" priority="1">
      <formula>LEN(TRIM(J4))=0</formula>
    </cfRule>
    <cfRule type="cellIs" dxfId="16" priority="2" operator="greaterThan">
      <formula>0</formula>
    </cfRule>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F3E37CE761F33347BE241EB5228F00AB" ma:contentTypeVersion="29" ma:contentTypeDescription="Create a new document." ma:contentTypeScope="" ma:versionID="63f5ae8373031a6c1eadec1fe49be215">
  <xsd:schema xmlns:xsd="http://www.w3.org/2001/XMLSchema" xmlns:xs="http://www.w3.org/2001/XMLSchema" xmlns:p="http://schemas.microsoft.com/office/2006/metadata/properties" targetNamespace="http://schemas.microsoft.com/office/2006/metadata/properties" ma:root="true" ma:fieldsID="ef08574ce5082bb57d01d7ff38127cd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FC9826-C8AE-43D2-A145-58B5508E91BB}"/>
</file>

<file path=customXml/itemProps2.xml><?xml version="1.0" encoding="utf-8"?>
<ds:datastoreItem xmlns:ds="http://schemas.openxmlformats.org/officeDocument/2006/customXml" ds:itemID="{57F36E93-B357-4451-A8D9-72542491B8E3}"/>
</file>

<file path=customXml/itemProps3.xml><?xml version="1.0" encoding="utf-8"?>
<ds:datastoreItem xmlns:ds="http://schemas.openxmlformats.org/officeDocument/2006/customXml" ds:itemID="{B2FC9826-C8AE-43D2-A145-58B5508E91BB}"/>
</file>

<file path=customXml/itemProps4.xml><?xml version="1.0" encoding="utf-8"?>
<ds:datastoreItem xmlns:ds="http://schemas.openxmlformats.org/officeDocument/2006/customXml" ds:itemID="{124AD64D-84E3-4FAB-959D-5A10C9703D88}"/>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Data Entry</vt:lpstr>
      <vt:lpstr>Adjustments</vt:lpstr>
      <vt:lpstr>Data Entry1224</vt:lpstr>
      <vt:lpstr>Data Entry1830</vt:lpstr>
      <vt:lpstr>Adjustments1830</vt:lpstr>
      <vt:lpstr>Data Entry2040</vt:lpstr>
      <vt:lpstr>Adjustments2040</vt:lpstr>
      <vt:lpstr>Data Entry1852</vt:lpstr>
      <vt:lpstr>Adjustments1852</vt:lpstr>
      <vt:lpstr>Data Entry2052</vt:lpstr>
      <vt:lpstr>Adjustments2052</vt:lpstr>
      <vt:lpstr>Summary</vt:lpstr>
      <vt:lpstr>Variable Bias Supplemental Info</vt:lpstr>
      <vt:lpstr>BA Form 2 Event Data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lastPrinted>1970-01-01T04:00:00Z</cp:lastPrinted>
  <dcterms:created xsi:type="dcterms:W3CDTF">1970-01-01T04:00:00Z</dcterms:created>
  <dcterms:modified xsi:type="dcterms:W3CDTF">2011-09-07T12:10:32Z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0x010100F3E37CE761F33347BE241EB5228F00AB</vt:lpwstr>
  </property>
  <property fmtid="{D5CDD505-2E9C-101B-9397-08002B2CF9AE}" pid="3" name="_dlc_DocIdItemGuid">
    <vt:lpwstr>cb3f0743-b372-46de-9594-22c30f71ef30</vt:lpwstr>
  </property>
</Properties>
</file>