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mullerw\Documents\WJM documents\Posting Docs\2021 Standards Grading\"/>
    </mc:Choice>
  </mc:AlternateContent>
  <bookViews>
    <workbookView xWindow="0" yWindow="0" windowWidth="2160" windowHeight="0"/>
  </bookViews>
  <sheets>
    <sheet name="2021 Summary" sheetId="8" r:id="rId1"/>
    <sheet name="Summary Comments" sheetId="17" r:id="rId2"/>
    <sheet name="RSTC" sheetId="3" r:id="rId3"/>
    <sheet name="RE" sheetId="12" r:id="rId4"/>
    <sheet name="NERC" sheetId="13" r:id="rId5"/>
    <sheet name="Resources" sheetId="16" r:id="rId6"/>
  </sheets>
  <definedNames>
    <definedName name="_xlnm._FilterDatabase" localSheetId="0" hidden="1">'2021 Summary'!$A$3:$L$47</definedName>
    <definedName name="_xlnm._FilterDatabase" localSheetId="4" hidden="1">NERC!$A$3:$Y$77</definedName>
    <definedName name="_xlnm._FilterDatabase" localSheetId="3" hidden="1">RE!$A$3:$Y$77</definedName>
    <definedName name="_xlnm._FilterDatabase" localSheetId="2" hidden="1">RSTC!$A$3:$Y$77</definedName>
    <definedName name="_xlnm._FilterDatabase" localSheetId="1" hidden="1">'Summary Comments'!$A$3:$I$47</definedName>
    <definedName name="_xlnm.Print_Area" localSheetId="0">'2021 Summary'!$A$1:$L$47</definedName>
    <definedName name="_xlnm.Print_Area" localSheetId="4">NERC!$A$1:$Y$56</definedName>
    <definedName name="_xlnm.Print_Area" localSheetId="3">RE!$A$1:$Y$56</definedName>
    <definedName name="_xlnm.Print_Area" localSheetId="2">RSTC!$A$1:$Y$34</definedName>
    <definedName name="ZeroThree" localSheetId="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7" i="17" l="1"/>
  <c r="F15" i="17"/>
  <c r="F14" i="17"/>
  <c r="F5" i="17"/>
  <c r="F6" i="17"/>
  <c r="F7" i="17"/>
  <c r="F8" i="17"/>
  <c r="F9" i="17"/>
  <c r="F10" i="17"/>
  <c r="F11" i="17"/>
  <c r="F12" i="17"/>
  <c r="F13"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 i="17"/>
  <c r="X47" i="3" l="1"/>
  <c r="W47" i="3"/>
  <c r="X46" i="3"/>
  <c r="W46" i="3"/>
  <c r="X45" i="3"/>
  <c r="W45" i="3"/>
  <c r="X44" i="3"/>
  <c r="W44" i="3"/>
  <c r="X43" i="3"/>
  <c r="W43" i="3"/>
  <c r="X42" i="3"/>
  <c r="W42" i="3"/>
  <c r="X41" i="3"/>
  <c r="W41" i="3"/>
  <c r="X40" i="3"/>
  <c r="W40" i="3"/>
  <c r="X39" i="3"/>
  <c r="W39" i="3"/>
  <c r="X38" i="3"/>
  <c r="W38" i="3"/>
  <c r="X37" i="3"/>
  <c r="W37" i="3"/>
  <c r="X36" i="3"/>
  <c r="W36" i="3"/>
  <c r="X35" i="3"/>
  <c r="W35" i="3"/>
  <c r="X34" i="3"/>
  <c r="W34" i="3"/>
  <c r="X33" i="3"/>
  <c r="W33" i="3"/>
  <c r="X32" i="3"/>
  <c r="W32" i="3"/>
  <c r="X31" i="3"/>
  <c r="W31" i="3"/>
  <c r="X30" i="3"/>
  <c r="W30" i="3"/>
  <c r="X29" i="3"/>
  <c r="W29" i="3"/>
  <c r="X28" i="3"/>
  <c r="W28" i="3"/>
  <c r="X27" i="3"/>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W8" i="3"/>
  <c r="X7" i="3"/>
  <c r="W7" i="3"/>
  <c r="X6" i="3"/>
  <c r="W6" i="3"/>
  <c r="X5" i="3"/>
  <c r="W5" i="3"/>
  <c r="X4" i="3"/>
  <c r="W4" i="3"/>
  <c r="X47" i="12" l="1"/>
  <c r="W47" i="12"/>
  <c r="X46" i="12"/>
  <c r="W46" i="12"/>
  <c r="X45" i="12"/>
  <c r="W45" i="12"/>
  <c r="X44" i="12"/>
  <c r="W44" i="12"/>
  <c r="X43" i="12"/>
  <c r="W43" i="12"/>
  <c r="X42" i="12"/>
  <c r="W42" i="12"/>
  <c r="X41" i="12"/>
  <c r="W41" i="12"/>
  <c r="X40" i="12"/>
  <c r="W40" i="12"/>
  <c r="X39" i="12"/>
  <c r="W39" i="12"/>
  <c r="X38" i="12"/>
  <c r="W38" i="12"/>
  <c r="X37" i="12"/>
  <c r="W37" i="12"/>
  <c r="X36" i="12"/>
  <c r="W36" i="12"/>
  <c r="X35" i="12"/>
  <c r="W35" i="12"/>
  <c r="X34" i="12"/>
  <c r="W34" i="12"/>
  <c r="X33" i="12"/>
  <c r="W33" i="12"/>
  <c r="X32" i="12"/>
  <c r="W32" i="12"/>
  <c r="X31" i="12"/>
  <c r="W31" i="12"/>
  <c r="X30" i="12"/>
  <c r="W30" i="12"/>
  <c r="X29" i="12"/>
  <c r="W29" i="12"/>
  <c r="X28" i="12"/>
  <c r="W28" i="12"/>
  <c r="X27" i="12"/>
  <c r="W27" i="12"/>
  <c r="X26" i="12"/>
  <c r="W26" i="12"/>
  <c r="X25" i="12"/>
  <c r="W25" i="12"/>
  <c r="X24" i="12"/>
  <c r="W24" i="12"/>
  <c r="X23" i="12"/>
  <c r="W23" i="12"/>
  <c r="X22" i="12"/>
  <c r="W22" i="12"/>
  <c r="X21" i="12"/>
  <c r="W21" i="12"/>
  <c r="X20" i="12"/>
  <c r="W20" i="12"/>
  <c r="X19" i="12"/>
  <c r="W19" i="12"/>
  <c r="X18" i="12"/>
  <c r="W18" i="12"/>
  <c r="X17" i="12"/>
  <c r="W17" i="12"/>
  <c r="X16" i="12"/>
  <c r="W16" i="12"/>
  <c r="X15" i="12"/>
  <c r="W15" i="12"/>
  <c r="X14" i="12"/>
  <c r="W14" i="12"/>
  <c r="X13" i="12"/>
  <c r="W13" i="12"/>
  <c r="X12" i="12"/>
  <c r="W12" i="12"/>
  <c r="X11" i="12"/>
  <c r="W11" i="12"/>
  <c r="X10" i="12"/>
  <c r="W10" i="12"/>
  <c r="X9" i="12"/>
  <c r="W9" i="12"/>
  <c r="X8" i="12"/>
  <c r="W8" i="12"/>
  <c r="X7" i="12"/>
  <c r="W7" i="12"/>
  <c r="X6" i="12"/>
  <c r="W6" i="12"/>
  <c r="X5" i="12"/>
  <c r="W5" i="12"/>
  <c r="X4" i="12"/>
  <c r="W4" i="12"/>
  <c r="X47" i="13" l="1"/>
  <c r="W47" i="13"/>
  <c r="X46" i="13"/>
  <c r="W46" i="13"/>
  <c r="X45" i="13"/>
  <c r="W45" i="13"/>
  <c r="X44" i="13"/>
  <c r="W44" i="13"/>
  <c r="X43" i="13"/>
  <c r="W43" i="13"/>
  <c r="X42" i="13"/>
  <c r="W42" i="13"/>
  <c r="X41" i="13"/>
  <c r="W41" i="13"/>
  <c r="X40" i="13"/>
  <c r="W40" i="13"/>
  <c r="X39" i="13"/>
  <c r="W39" i="13"/>
  <c r="X38" i="13"/>
  <c r="W38" i="13"/>
  <c r="X37" i="13"/>
  <c r="W37" i="13"/>
  <c r="X36" i="13"/>
  <c r="W36" i="13"/>
  <c r="X35" i="13"/>
  <c r="W35" i="13"/>
  <c r="X34" i="13"/>
  <c r="W34" i="13"/>
  <c r="X33" i="13"/>
  <c r="W33" i="13"/>
  <c r="X32" i="13"/>
  <c r="W32" i="13"/>
  <c r="X31" i="13"/>
  <c r="W31" i="13"/>
  <c r="X30" i="13"/>
  <c r="W30" i="13"/>
  <c r="X29" i="13"/>
  <c r="W29" i="13"/>
  <c r="X28" i="13"/>
  <c r="W28" i="13"/>
  <c r="X27" i="13"/>
  <c r="W27" i="13"/>
  <c r="X26" i="13"/>
  <c r="W26" i="13"/>
  <c r="X25" i="13"/>
  <c r="W25" i="13"/>
  <c r="X24" i="13"/>
  <c r="W24" i="13"/>
  <c r="X23" i="13"/>
  <c r="W23" i="13"/>
  <c r="X22" i="13"/>
  <c r="W22" i="13"/>
  <c r="X21" i="13"/>
  <c r="W21" i="13"/>
  <c r="X20" i="13"/>
  <c r="W20" i="13"/>
  <c r="X19" i="13"/>
  <c r="W19" i="13"/>
  <c r="X18" i="13"/>
  <c r="W18" i="13"/>
  <c r="X17" i="13"/>
  <c r="W17" i="13"/>
  <c r="X16" i="13"/>
  <c r="W16" i="13"/>
  <c r="X15" i="13"/>
  <c r="W15" i="13"/>
  <c r="X14" i="13"/>
  <c r="W14" i="13"/>
  <c r="X13" i="13"/>
  <c r="W13" i="13"/>
  <c r="X12" i="13"/>
  <c r="W12" i="13"/>
  <c r="X11" i="13"/>
  <c r="W11" i="13"/>
  <c r="X10" i="13"/>
  <c r="W10" i="13"/>
  <c r="X9" i="13"/>
  <c r="W9" i="13"/>
  <c r="X8" i="13"/>
  <c r="W8" i="13"/>
  <c r="X7" i="13"/>
  <c r="W7" i="13"/>
  <c r="X6" i="13"/>
  <c r="W6" i="13"/>
  <c r="X5" i="13"/>
  <c r="W5" i="13"/>
  <c r="X4" i="13"/>
  <c r="W4" i="13"/>
  <c r="H47" i="8" l="1"/>
  <c r="H46" i="8"/>
  <c r="C46" i="8"/>
  <c r="C47" i="8"/>
  <c r="H45" i="8" l="1"/>
  <c r="C45" i="8"/>
  <c r="H44" i="8"/>
  <c r="C44" i="8"/>
  <c r="H43" i="8"/>
  <c r="C43" i="8"/>
  <c r="H42" i="8"/>
  <c r="C42" i="8"/>
  <c r="H41" i="8"/>
  <c r="C41" i="8"/>
  <c r="H40" i="8"/>
  <c r="C40" i="8"/>
  <c r="H39" i="8"/>
  <c r="C39" i="8"/>
  <c r="H38" i="8"/>
  <c r="C38" i="8"/>
  <c r="H37" i="8"/>
  <c r="C37" i="8"/>
  <c r="H36" i="8"/>
  <c r="C36" i="8"/>
  <c r="H35" i="8"/>
  <c r="C35" i="8"/>
  <c r="J4" i="8" l="1"/>
  <c r="E4" i="8"/>
  <c r="I4" i="8"/>
  <c r="D4" i="8"/>
  <c r="C4" i="8"/>
  <c r="J47" i="8"/>
  <c r="E47" i="8"/>
  <c r="J46" i="8"/>
  <c r="E46" i="8"/>
  <c r="J45" i="8"/>
  <c r="E45" i="8"/>
  <c r="J44" i="8"/>
  <c r="K44" i="8" s="1"/>
  <c r="E44" i="8"/>
  <c r="J43" i="8"/>
  <c r="E43" i="8"/>
  <c r="J42" i="8"/>
  <c r="K42" i="8" s="1"/>
  <c r="E42" i="8"/>
  <c r="J41" i="8"/>
  <c r="E41" i="8"/>
  <c r="J40" i="8"/>
  <c r="E40" i="8"/>
  <c r="J39" i="8"/>
  <c r="E39" i="8"/>
  <c r="J38" i="8"/>
  <c r="E38" i="8"/>
  <c r="J37" i="8"/>
  <c r="E37" i="8"/>
  <c r="J36" i="8"/>
  <c r="E36" i="8"/>
  <c r="J35" i="8"/>
  <c r="E35" i="8"/>
  <c r="J34" i="8"/>
  <c r="E34" i="8"/>
  <c r="J33" i="8"/>
  <c r="E33" i="8"/>
  <c r="J32" i="8"/>
  <c r="E32" i="8"/>
  <c r="J31" i="8"/>
  <c r="E31" i="8"/>
  <c r="J30" i="8"/>
  <c r="E30" i="8"/>
  <c r="J29" i="8"/>
  <c r="E29" i="8"/>
  <c r="J28" i="8"/>
  <c r="E28" i="8"/>
  <c r="J27" i="8"/>
  <c r="E27" i="8"/>
  <c r="J26" i="8"/>
  <c r="E26" i="8"/>
  <c r="J25" i="8"/>
  <c r="E25" i="8"/>
  <c r="J24" i="8"/>
  <c r="E24" i="8"/>
  <c r="J23" i="8"/>
  <c r="E23" i="8"/>
  <c r="J22" i="8"/>
  <c r="E22" i="8"/>
  <c r="J21" i="8"/>
  <c r="E21" i="8"/>
  <c r="J20" i="8"/>
  <c r="E20" i="8"/>
  <c r="J19" i="8"/>
  <c r="E19" i="8"/>
  <c r="J18" i="8"/>
  <c r="E18" i="8"/>
  <c r="J17" i="8"/>
  <c r="E17" i="8"/>
  <c r="J16" i="8"/>
  <c r="E16" i="8"/>
  <c r="J15" i="8"/>
  <c r="E15" i="8"/>
  <c r="J14" i="8"/>
  <c r="E14" i="8"/>
  <c r="J13" i="8"/>
  <c r="E13" i="8"/>
  <c r="J12" i="8"/>
  <c r="E12" i="8"/>
  <c r="J11" i="8"/>
  <c r="E11" i="8"/>
  <c r="J10" i="8"/>
  <c r="E10" i="8"/>
  <c r="J9" i="8"/>
  <c r="E9" i="8"/>
  <c r="J8" i="8"/>
  <c r="E8" i="8"/>
  <c r="J7" i="8"/>
  <c r="E7" i="8"/>
  <c r="J6" i="8"/>
  <c r="E6" i="8"/>
  <c r="J5" i="8"/>
  <c r="E5" i="8"/>
  <c r="I47" i="8"/>
  <c r="D47" i="8"/>
  <c r="I46" i="8"/>
  <c r="D46" i="8"/>
  <c r="I45" i="8"/>
  <c r="K45" i="8" s="1"/>
  <c r="D45" i="8"/>
  <c r="I44" i="8"/>
  <c r="D44" i="8"/>
  <c r="I43" i="8"/>
  <c r="D43" i="8"/>
  <c r="I42" i="8"/>
  <c r="D42" i="8"/>
  <c r="I41" i="8"/>
  <c r="K41" i="8" s="1"/>
  <c r="D41" i="8"/>
  <c r="I40" i="8"/>
  <c r="D40" i="8"/>
  <c r="I39" i="8"/>
  <c r="D39" i="8"/>
  <c r="I38" i="8"/>
  <c r="D38" i="8"/>
  <c r="I37" i="8"/>
  <c r="D37" i="8"/>
  <c r="I36" i="8"/>
  <c r="D36" i="8"/>
  <c r="I35" i="8"/>
  <c r="D35" i="8"/>
  <c r="I34" i="8"/>
  <c r="D34" i="8"/>
  <c r="I33" i="8"/>
  <c r="D33" i="8"/>
  <c r="I32" i="8"/>
  <c r="D32" i="8"/>
  <c r="I31" i="8"/>
  <c r="D31" i="8"/>
  <c r="I30" i="8"/>
  <c r="D30" i="8"/>
  <c r="I29" i="8"/>
  <c r="D29" i="8"/>
  <c r="I28" i="8"/>
  <c r="D28" i="8"/>
  <c r="I27" i="8"/>
  <c r="D27" i="8"/>
  <c r="I26" i="8"/>
  <c r="D26" i="8"/>
  <c r="I25" i="8"/>
  <c r="D25" i="8"/>
  <c r="I24" i="8"/>
  <c r="D24" i="8"/>
  <c r="I23" i="8"/>
  <c r="D23" i="8"/>
  <c r="I22" i="8"/>
  <c r="D22" i="8"/>
  <c r="I21" i="8"/>
  <c r="D21" i="8"/>
  <c r="I20" i="8"/>
  <c r="D20" i="8"/>
  <c r="I19" i="8"/>
  <c r="D19" i="8"/>
  <c r="I18" i="8"/>
  <c r="D18" i="8"/>
  <c r="I17" i="8"/>
  <c r="D17" i="8"/>
  <c r="I16" i="8"/>
  <c r="D16" i="8"/>
  <c r="I15" i="8"/>
  <c r="D15" i="8"/>
  <c r="I14" i="8"/>
  <c r="D14" i="8"/>
  <c r="I13" i="8"/>
  <c r="D13" i="8"/>
  <c r="I12" i="8"/>
  <c r="D12" i="8"/>
  <c r="I11" i="8"/>
  <c r="D11" i="8"/>
  <c r="I10" i="8"/>
  <c r="D10" i="8"/>
  <c r="I9" i="8"/>
  <c r="D9" i="8"/>
  <c r="I8" i="8"/>
  <c r="D8" i="8"/>
  <c r="I7" i="8"/>
  <c r="D7" i="8"/>
  <c r="I6" i="8"/>
  <c r="D6" i="8"/>
  <c r="I5" i="8"/>
  <c r="D5" i="8"/>
  <c r="F4" i="8" l="1"/>
  <c r="F42" i="8"/>
  <c r="F35" i="8"/>
  <c r="F37" i="8"/>
  <c r="F43" i="8"/>
  <c r="F45" i="8"/>
  <c r="F38" i="8"/>
  <c r="F44" i="8"/>
  <c r="F40" i="8"/>
  <c r="K43" i="8"/>
  <c r="L35" i="8"/>
  <c r="E35" i="17" s="1"/>
  <c r="L37" i="8"/>
  <c r="E37" i="17" s="1"/>
  <c r="L39" i="8"/>
  <c r="L43" i="8"/>
  <c r="L45" i="8"/>
  <c r="E45" i="17" s="1"/>
  <c r="L47" i="8"/>
  <c r="G36" i="8"/>
  <c r="D36" i="17" s="1"/>
  <c r="G38" i="8"/>
  <c r="G40" i="8"/>
  <c r="D40" i="17" s="1"/>
  <c r="G42" i="8"/>
  <c r="G44" i="8"/>
  <c r="D44" i="17" s="1"/>
  <c r="G46" i="8"/>
  <c r="L36" i="8"/>
  <c r="E36" i="17" s="1"/>
  <c r="L38" i="8"/>
  <c r="L40" i="8"/>
  <c r="E40" i="17" s="1"/>
  <c r="L42" i="8"/>
  <c r="E42" i="17" s="1"/>
  <c r="L44" i="8"/>
  <c r="E44" i="17" s="1"/>
  <c r="L46" i="8"/>
  <c r="E46" i="17" s="1"/>
  <c r="L41" i="8"/>
  <c r="E41" i="17" s="1"/>
  <c r="G35" i="8"/>
  <c r="G37" i="8"/>
  <c r="G39" i="8"/>
  <c r="G41" i="8"/>
  <c r="G43" i="8"/>
  <c r="G45" i="8"/>
  <c r="G47" i="8"/>
  <c r="G4" i="8"/>
  <c r="D4" i="17" s="1"/>
  <c r="K38" i="8"/>
  <c r="F47" i="8"/>
  <c r="F36" i="8"/>
  <c r="F39" i="8"/>
  <c r="K36" i="8"/>
  <c r="K47" i="8"/>
  <c r="K37" i="8"/>
  <c r="K40" i="8"/>
  <c r="K35" i="8"/>
  <c r="F46" i="8"/>
  <c r="F41" i="8"/>
  <c r="K39" i="8"/>
  <c r="K46" i="8"/>
  <c r="C5" i="8"/>
  <c r="H5" i="8"/>
  <c r="K5" i="8" s="1"/>
  <c r="C6" i="8"/>
  <c r="H6" i="8"/>
  <c r="L6" i="8" s="1"/>
  <c r="E6" i="17" s="1"/>
  <c r="C7" i="8"/>
  <c r="F7" i="8" s="1"/>
  <c r="H7" i="8"/>
  <c r="K7" i="8" s="1"/>
  <c r="C8" i="8"/>
  <c r="G8" i="8" s="1"/>
  <c r="H8" i="8"/>
  <c r="C9" i="8"/>
  <c r="H9" i="8"/>
  <c r="K9" i="8" s="1"/>
  <c r="C10" i="8"/>
  <c r="H10" i="8"/>
  <c r="L10" i="8" s="1"/>
  <c r="E10" i="17" s="1"/>
  <c r="C11" i="8"/>
  <c r="H11" i="8"/>
  <c r="K11" i="8" s="1"/>
  <c r="C12" i="8"/>
  <c r="G12" i="8" s="1"/>
  <c r="H12" i="8"/>
  <c r="L12" i="8" s="1"/>
  <c r="C13" i="8"/>
  <c r="H13" i="8"/>
  <c r="K13" i="8" s="1"/>
  <c r="C14" i="8"/>
  <c r="G14" i="8" s="1"/>
  <c r="D14" i="17" s="1"/>
  <c r="H14" i="8"/>
  <c r="K14" i="8" s="1"/>
  <c r="C15" i="8"/>
  <c r="H15" i="8"/>
  <c r="K15" i="8" s="1"/>
  <c r="C16" i="8"/>
  <c r="G16" i="8" s="1"/>
  <c r="H16" i="8"/>
  <c r="C17" i="8"/>
  <c r="H17" i="8"/>
  <c r="K17" i="8" s="1"/>
  <c r="C18" i="8"/>
  <c r="F18" i="8" s="1"/>
  <c r="H18" i="8"/>
  <c r="L18" i="8" s="1"/>
  <c r="E18" i="17" s="1"/>
  <c r="C19" i="8"/>
  <c r="F19" i="8" s="1"/>
  <c r="H19" i="8"/>
  <c r="K19" i="8" s="1"/>
  <c r="C20" i="8"/>
  <c r="G20" i="8" s="1"/>
  <c r="H20" i="8"/>
  <c r="C21" i="8"/>
  <c r="F21" i="8" s="1"/>
  <c r="H21" i="8"/>
  <c r="K21" i="8" s="1"/>
  <c r="C22" i="8"/>
  <c r="G22" i="8" s="1"/>
  <c r="D22" i="17" s="1"/>
  <c r="H22" i="8"/>
  <c r="L22" i="8" s="1"/>
  <c r="E22" i="17" s="1"/>
  <c r="C23" i="8"/>
  <c r="G23" i="8" s="1"/>
  <c r="D23" i="17" s="1"/>
  <c r="H23" i="8"/>
  <c r="L23" i="8" s="1"/>
  <c r="E23" i="17" s="1"/>
  <c r="C24" i="8"/>
  <c r="G24" i="8" s="1"/>
  <c r="H24" i="8"/>
  <c r="L24" i="8" s="1"/>
  <c r="E24" i="17" s="1"/>
  <c r="C25" i="8"/>
  <c r="G25" i="8" s="1"/>
  <c r="D25" i="17" s="1"/>
  <c r="H25" i="8"/>
  <c r="L25" i="8" s="1"/>
  <c r="E25" i="17" s="1"/>
  <c r="C26" i="8"/>
  <c r="G26" i="8" s="1"/>
  <c r="D26" i="17" s="1"/>
  <c r="H26" i="8"/>
  <c r="L26" i="8" s="1"/>
  <c r="E26" i="17" s="1"/>
  <c r="C27" i="8"/>
  <c r="G27" i="8" s="1"/>
  <c r="D27" i="17" s="1"/>
  <c r="H27" i="8"/>
  <c r="L27" i="8" s="1"/>
  <c r="E27" i="17" s="1"/>
  <c r="C28" i="8"/>
  <c r="G28" i="8" s="1"/>
  <c r="H28" i="8"/>
  <c r="L28" i="8" s="1"/>
  <c r="C29" i="8"/>
  <c r="G29" i="8" s="1"/>
  <c r="D29" i="17" s="1"/>
  <c r="H29" i="8"/>
  <c r="L29" i="8" s="1"/>
  <c r="E29" i="17" s="1"/>
  <c r="C30" i="8"/>
  <c r="G30" i="8" s="1"/>
  <c r="D30" i="17" s="1"/>
  <c r="H30" i="8"/>
  <c r="L30" i="8" s="1"/>
  <c r="E30" i="17" s="1"/>
  <c r="C31" i="8"/>
  <c r="G31" i="8" s="1"/>
  <c r="D31" i="17" s="1"/>
  <c r="H31" i="8"/>
  <c r="L31" i="8" s="1"/>
  <c r="E31" i="17" s="1"/>
  <c r="C32" i="8"/>
  <c r="G32" i="8" s="1"/>
  <c r="H32" i="8"/>
  <c r="L32" i="8" s="1"/>
  <c r="C33" i="8"/>
  <c r="F33" i="8" s="1"/>
  <c r="H33" i="8"/>
  <c r="L33" i="8" s="1"/>
  <c r="E33" i="17" s="1"/>
  <c r="C34" i="8"/>
  <c r="G34" i="8" s="1"/>
  <c r="D34" i="17" s="1"/>
  <c r="H34" i="8"/>
  <c r="L34" i="8" s="1"/>
  <c r="E34" i="17" s="1"/>
  <c r="G40" i="17" l="1"/>
  <c r="H45" i="17"/>
  <c r="H35" i="17"/>
  <c r="H32" i="17"/>
  <c r="E32" i="17"/>
  <c r="H28" i="17"/>
  <c r="E28" i="17"/>
  <c r="G43" i="17"/>
  <c r="D43" i="17"/>
  <c r="G35" i="17"/>
  <c r="D35" i="17"/>
  <c r="G32" i="17"/>
  <c r="D32" i="17"/>
  <c r="G24" i="17"/>
  <c r="D24" i="17"/>
  <c r="G8" i="17"/>
  <c r="D8" i="17"/>
  <c r="G41" i="17"/>
  <c r="D41" i="17"/>
  <c r="G47" i="17"/>
  <c r="D47" i="17"/>
  <c r="G39" i="17"/>
  <c r="D39" i="17"/>
  <c r="H38" i="17"/>
  <c r="E38" i="17"/>
  <c r="G42" i="17"/>
  <c r="D42" i="17"/>
  <c r="H47" i="17"/>
  <c r="E47" i="17"/>
  <c r="H12" i="17"/>
  <c r="E12" i="17"/>
  <c r="G46" i="17"/>
  <c r="D46" i="17"/>
  <c r="G38" i="17"/>
  <c r="D38" i="17"/>
  <c r="H43" i="17"/>
  <c r="E43" i="17"/>
  <c r="G28" i="17"/>
  <c r="D28" i="17"/>
  <c r="G20" i="17"/>
  <c r="D20" i="17"/>
  <c r="G16" i="17"/>
  <c r="D16" i="17"/>
  <c r="G12" i="17"/>
  <c r="D12" i="17"/>
  <c r="H42" i="17"/>
  <c r="H39" i="17"/>
  <c r="E39" i="17"/>
  <c r="G45" i="17"/>
  <c r="D45" i="17"/>
  <c r="G37" i="17"/>
  <c r="D37" i="17"/>
  <c r="H41" i="17"/>
  <c r="H37" i="17"/>
  <c r="H46" i="17"/>
  <c r="H44" i="17"/>
  <c r="H36" i="17"/>
  <c r="G44" i="17"/>
  <c r="G36" i="17"/>
  <c r="H40" i="17"/>
  <c r="L15" i="8"/>
  <c r="E15" i="17" s="1"/>
  <c r="H29" i="17"/>
  <c r="H23" i="17"/>
  <c r="G29" i="17"/>
  <c r="L13" i="8"/>
  <c r="L7" i="8"/>
  <c r="E7" i="17" s="1"/>
  <c r="L21" i="8"/>
  <c r="E21" i="17" s="1"/>
  <c r="L5" i="8"/>
  <c r="E5" i="17" s="1"/>
  <c r="L14" i="8"/>
  <c r="E14" i="17" s="1"/>
  <c r="H10" i="17"/>
  <c r="H18" i="17"/>
  <c r="H31" i="17"/>
  <c r="H24" i="17"/>
  <c r="G34" i="17"/>
  <c r="H33" i="17"/>
  <c r="H25" i="17"/>
  <c r="F17" i="8"/>
  <c r="G17" i="8"/>
  <c r="D17" i="17" s="1"/>
  <c r="F15" i="8"/>
  <c r="G15" i="8"/>
  <c r="D15" i="17" s="1"/>
  <c r="F11" i="8"/>
  <c r="G11" i="8"/>
  <c r="D11" i="17" s="1"/>
  <c r="F9" i="8"/>
  <c r="G9" i="8"/>
  <c r="D9" i="17" s="1"/>
  <c r="F5" i="8"/>
  <c r="G5" i="8"/>
  <c r="D5" i="17" s="1"/>
  <c r="G21" i="8"/>
  <c r="D21" i="17" s="1"/>
  <c r="H22" i="17"/>
  <c r="K20" i="8"/>
  <c r="L20" i="8"/>
  <c r="E20" i="17" s="1"/>
  <c r="K16" i="8"/>
  <c r="L16" i="8"/>
  <c r="E16" i="17" s="1"/>
  <c r="K8" i="8"/>
  <c r="L8" i="8"/>
  <c r="E8" i="17" s="1"/>
  <c r="H6" i="17"/>
  <c r="H27" i="17"/>
  <c r="H26" i="17"/>
  <c r="G7" i="8"/>
  <c r="D7" i="17" s="1"/>
  <c r="G33" i="8"/>
  <c r="D33" i="17" s="1"/>
  <c r="G31" i="17"/>
  <c r="G25" i="17"/>
  <c r="F13" i="8"/>
  <c r="G13" i="8"/>
  <c r="D13" i="17" s="1"/>
  <c r="G27" i="17"/>
  <c r="G23" i="17"/>
  <c r="H34" i="17"/>
  <c r="H30" i="17"/>
  <c r="G30" i="17"/>
  <c r="G26" i="17"/>
  <c r="G22" i="17"/>
  <c r="G14" i="17"/>
  <c r="F10" i="8"/>
  <c r="G10" i="8"/>
  <c r="D10" i="17" s="1"/>
  <c r="F6" i="8"/>
  <c r="G6" i="8"/>
  <c r="D6" i="17" s="1"/>
  <c r="G19" i="8"/>
  <c r="D19" i="17" s="1"/>
  <c r="G18" i="8"/>
  <c r="D18" i="17" s="1"/>
  <c r="L19" i="8"/>
  <c r="E19" i="17" s="1"/>
  <c r="L11" i="8"/>
  <c r="E11" i="17" s="1"/>
  <c r="L17" i="8"/>
  <c r="E17" i="17" s="1"/>
  <c r="L9" i="8"/>
  <c r="E9" i="17" s="1"/>
  <c r="G4" i="17"/>
  <c r="K34" i="8"/>
  <c r="K30" i="8"/>
  <c r="K28" i="8"/>
  <c r="K24" i="8"/>
  <c r="K22" i="8"/>
  <c r="F34" i="8"/>
  <c r="F32" i="8"/>
  <c r="F30" i="8"/>
  <c r="F28" i="8"/>
  <c r="F24" i="8"/>
  <c r="F22" i="8"/>
  <c r="F26" i="8"/>
  <c r="K27" i="8"/>
  <c r="K33" i="8"/>
  <c r="K31" i="8"/>
  <c r="K29" i="8"/>
  <c r="K25" i="8"/>
  <c r="K23" i="8"/>
  <c r="K32" i="8"/>
  <c r="F27" i="8"/>
  <c r="F31" i="8"/>
  <c r="F29" i="8"/>
  <c r="F25" i="8"/>
  <c r="F23" i="8"/>
  <c r="K26" i="8"/>
  <c r="K18" i="8"/>
  <c r="K6" i="8"/>
  <c r="F20" i="8"/>
  <c r="K10" i="8"/>
  <c r="F16" i="8"/>
  <c r="F8" i="8"/>
  <c r="F14" i="8"/>
  <c r="K12" i="8"/>
  <c r="F12" i="8"/>
  <c r="H13" i="17" l="1"/>
  <c r="E13" i="17"/>
  <c r="H15" i="17"/>
  <c r="H14" i="17"/>
  <c r="H5" i="17"/>
  <c r="H7" i="17"/>
  <c r="H21" i="17"/>
  <c r="G18" i="17"/>
  <c r="H19" i="17"/>
  <c r="G13" i="17"/>
  <c r="G9" i="17"/>
  <c r="G15" i="17"/>
  <c r="H9" i="17"/>
  <c r="G6" i="17"/>
  <c r="H16" i="17"/>
  <c r="G21" i="17"/>
  <c r="H17" i="17"/>
  <c r="G19" i="17"/>
  <c r="G33" i="17"/>
  <c r="G5" i="17"/>
  <c r="G11" i="17"/>
  <c r="G17" i="17"/>
  <c r="H11" i="17"/>
  <c r="G10" i="17"/>
  <c r="G7" i="17"/>
  <c r="H8" i="17"/>
  <c r="H20" i="17"/>
  <c r="H4" i="8"/>
  <c r="K4" i="8" l="1"/>
  <c r="L4" i="8"/>
  <c r="E4" i="17" s="1"/>
  <c r="H4" i="17" l="1"/>
</calcChain>
</file>

<file path=xl/sharedStrings.xml><?xml version="1.0" encoding="utf-8"?>
<sst xmlns="http://schemas.openxmlformats.org/spreadsheetml/2006/main" count="3315" uniqueCount="189">
  <si>
    <t>Standard Number</t>
  </si>
  <si>
    <t>Content Questions from the Standards Independent Experts Report</t>
  </si>
  <si>
    <t>Quality Questions from the Standards Independent Experts Report</t>
  </si>
  <si>
    <t>Comment/Rationale</t>
  </si>
  <si>
    <t>Yes</t>
  </si>
  <si>
    <t>No</t>
  </si>
  <si>
    <t>Requirement Number</t>
  </si>
  <si>
    <t>RE</t>
  </si>
  <si>
    <t>NERC</t>
  </si>
  <si>
    <t>Content Questions</t>
  </si>
  <si>
    <t>Quality Questions</t>
  </si>
  <si>
    <t>Delta</t>
  </si>
  <si>
    <t>Avg</t>
  </si>
  <si>
    <t>R1.</t>
  </si>
  <si>
    <t>R2.</t>
  </si>
  <si>
    <t>R3.</t>
  </si>
  <si>
    <t>R4.</t>
  </si>
  <si>
    <t>R5.</t>
  </si>
  <si>
    <t>R6.</t>
  </si>
  <si>
    <t>R7.</t>
  </si>
  <si>
    <t>R8.</t>
  </si>
  <si>
    <t>R9.</t>
  </si>
  <si>
    <t>R10.</t>
  </si>
  <si>
    <t>R11.</t>
  </si>
  <si>
    <t>Standard</t>
  </si>
  <si>
    <t>Req.</t>
  </si>
  <si>
    <t>Supports a Reliability Objective (as defined by the Reliability Principles)</t>
  </si>
  <si>
    <t>Appropriate as a guide rather than a standard?</t>
  </si>
  <si>
    <t>Quality Score
(0-13)</t>
  </si>
  <si>
    <t xml:space="preserve">C2. Are the correct functional entities identified?
</t>
  </si>
  <si>
    <t>Q3. Is it technologically neutral?</t>
  </si>
  <si>
    <r>
      <t xml:space="preserve">Text of Requirement 
</t>
    </r>
    <r>
      <rPr>
        <sz val="14"/>
        <color theme="0"/>
        <rFont val="Calibri"/>
        <family val="2"/>
        <scheme val="minor"/>
      </rPr>
      <t>(If text is incomplete, please see entire requirement posted on NERC.com)</t>
    </r>
  </si>
  <si>
    <t>R12.</t>
  </si>
  <si>
    <t>R13.</t>
  </si>
  <si>
    <t>R14.</t>
  </si>
  <si>
    <t>R15.</t>
  </si>
  <si>
    <t>R16.</t>
  </si>
  <si>
    <t>Questions:</t>
  </si>
  <si>
    <t xml:space="preserve">Supporting Resource(s): </t>
  </si>
  <si>
    <t>https://www.nerc.com/pa/Stand/Resources/Documents/Reliability_Principles.pdf</t>
  </si>
  <si>
    <t>https://www.nerc.com/pa/Stand/Pages/FunctionalModel.aspx</t>
  </si>
  <si>
    <t>Q2. Does this standard meet any of the three criteria for a results-based standard (RBS) (performance, risk (prevention) or capability)?</t>
  </si>
  <si>
    <t>https://www.nerc.com/pa/Stand/Resources/Documents/Results-Based_Reliability_Standard_Development_Guidance.pdf</t>
  </si>
  <si>
    <t>Q4. Are the expectation(s) of each applicable functional entity clear?</t>
  </si>
  <si>
    <t>https://www.nerc.com/pa/Stand/Resources/Documents/Ten_Benchmarks_of_an_Excellent_Reliability_Standard.pdf</t>
  </si>
  <si>
    <t>Q5. Does the requirement align with the standard's purpose statement?</t>
  </si>
  <si>
    <t>Q6. Does the requirement provide more than adequate protection of BPS?</t>
  </si>
  <si>
    <t>Q7. Can compliance be objectively measured?</t>
  </si>
  <si>
    <t xml:space="preserve">https://www.nerc.com/pa/comp/Pages/ERO-Enterprise-Compliance-Auditor-Manual.aspx
https://www.nerc.com/pa/Stand/Resources/Documents/Ten_Benchmarks_of_an_Excellent_Reliability_Standard.pdf
</t>
  </si>
  <si>
    <t>Q8. Can it be practically implemented?</t>
  </si>
  <si>
    <t>Q9. Does it have a technical basis in engineering and operations?</t>
  </si>
  <si>
    <t>Q10. Does the requirement depend on external information to determine the required level of performance?</t>
  </si>
  <si>
    <t>Q11. Is the requirement language clear and unambiguous?</t>
  </si>
  <si>
    <t>Q12. Does it use consistent and current terminology?</t>
  </si>
  <si>
    <t>https://www.nerc.com/files/glossary_of_terms.pdf
https://www.nerc.com/pa/Stand/Resources/Documents/Ten_Benchmarks_of_an_Excellent_Reliability_Standard.pdf</t>
  </si>
  <si>
    <t>Q13. Does the requirement language support the least cost solution that achieves the reliability objective?</t>
  </si>
  <si>
    <t>https://www.nerc.com/pa/Stand/Pages/Cost-Effective-Analysis-Process-CEAP-for-NERC-ERO-Standards.aspx</t>
  </si>
  <si>
    <t xml:space="preserve">C3. Does the requirement clearly state the action(s) required to achieve the reliability outcome?
</t>
  </si>
  <si>
    <t>Q1. Should this requirement remain as a separate requirement within this standard? (Should not be consolidated with another requirement)</t>
  </si>
  <si>
    <t>Content Score
(0-4)</t>
  </si>
  <si>
    <t>Supports a Reliability Objective (as defined by the Reliability Principles)?</t>
  </si>
  <si>
    <t>C1. Is the content of the requirement technically correct?</t>
  </si>
  <si>
    <t xml:space="preserve">C4. Is it clear when the action needs to be taken within the standard?
</t>
  </si>
  <si>
    <t>Q10. Is the Reliability Standard complete and self-contained (not dependent on external information to determine the required level of performance)?</t>
  </si>
  <si>
    <t>Quality
Score
(0-13)</t>
  </si>
  <si>
    <t>Content
Score
(0-4)</t>
  </si>
  <si>
    <t>Content Delta</t>
  </si>
  <si>
    <t>Quality Delta</t>
  </si>
  <si>
    <t>Comments from Review</t>
  </si>
  <si>
    <t>BAL-002-3</t>
  </si>
  <si>
    <t>BAL-005-1</t>
  </si>
  <si>
    <t>EOP-004-4</t>
  </si>
  <si>
    <t>EOP-005-3</t>
  </si>
  <si>
    <t>EOP-006-3</t>
  </si>
  <si>
    <t>EOP-008-2</t>
  </si>
  <si>
    <r>
      <rPr>
        <b/>
        <sz val="11"/>
        <color theme="1"/>
        <rFont val="Calibri"/>
        <family val="2"/>
        <scheme val="minor"/>
      </rPr>
      <t>R1.</t>
    </r>
    <r>
      <rPr>
        <sz val="11"/>
        <color theme="1"/>
        <rFont val="Calibri"/>
        <family val="2"/>
        <scheme val="minor"/>
      </rPr>
      <t xml:space="preserve"> The Responsible Entity experiencing a Reportable Balancing Contingency Event shall:
</t>
    </r>
    <r>
      <rPr>
        <b/>
        <sz val="11"/>
        <color theme="1"/>
        <rFont val="Calibri"/>
        <family val="2"/>
        <scheme val="minor"/>
      </rPr>
      <t>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the Responsible Entity</t>
    </r>
    <r>
      <rPr>
        <sz val="11"/>
        <color theme="1"/>
        <rFont val="Calibri"/>
        <family val="2"/>
        <scheme val="minor"/>
      </rPr>
      <t xml:space="preserve">
</t>
    </r>
    <r>
      <rPr>
        <b/>
        <sz val="11"/>
        <color theme="1"/>
        <rFont val="Calibri"/>
        <family val="2"/>
        <scheme val="minor"/>
      </rPr>
      <t>1.3.1</t>
    </r>
    <r>
      <rPr>
        <sz val="11"/>
        <color theme="1"/>
        <rFont val="Calibri"/>
        <family val="2"/>
        <scheme val="minor"/>
      </rPr>
      <t xml:space="preserve"> is (i) a Balancing Authority or (ii) a Reserve Sharing Group with at least one member that:
• is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and
• has, during communications with its Reliability Coordinator in accordance with the Energy Emergency Alert procedures, (i) notified the Reliability Coordinator of the conditions described in the preceding two bullet points preventing the Responsible Entity from complying with Requirement R1 part 1.1, and (ii) provided the Reliability Coordinator with an ACE recovery plan, including target recovery time 
or,
</t>
    </r>
    <r>
      <rPr>
        <b/>
        <sz val="11"/>
        <color theme="1"/>
        <rFont val="Calibri"/>
        <family val="2"/>
        <scheme val="minor"/>
      </rPr>
      <t>1.3.2</t>
    </r>
    <r>
      <rPr>
        <sz val="11"/>
        <color theme="1"/>
        <rFont val="Calibri"/>
        <family val="2"/>
        <scheme val="minor"/>
      </rPr>
      <t xml:space="preserve">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t>
    </r>
  </si>
  <si>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</si>
  <si>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</si>
  <si>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R1. The Balancing Authority shall use a design scan rate of no more than six seconds in acquiring data necessary to calculate Reporting ACE.</t>
  </si>
  <si>
    <t>R2. A Balancing Authority that is unable to calculate Reporting ACE for more than 30-consecutive minutes shall notify its Reliability Coordinator within 45 minutes of the beginning of the inability to calculate Reporting ACE.</t>
  </si>
  <si>
    <r>
      <rPr>
        <b/>
        <sz val="11"/>
        <color theme="1"/>
        <rFont val="Calibri"/>
        <family val="2"/>
        <scheme val="minor"/>
      </rPr>
      <t xml:space="preserve">R3. </t>
    </r>
    <r>
      <rPr>
        <sz val="11"/>
        <color theme="1"/>
        <rFont val="Calibri"/>
        <family val="2"/>
        <scheme val="minor"/>
      </rPr>
      <t xml:space="preserve">Each Balancing Authority shall use frequency metering equipment for the calculation of Reporting ACE: 3.1. that is available a minimum of 99.95% for each calendar year; and, 3.2. with a minimum accuracy of 0.001 Hz.
</t>
    </r>
    <r>
      <rPr>
        <b/>
        <sz val="11"/>
        <color theme="1"/>
        <rFont val="Calibri"/>
        <family val="2"/>
        <scheme val="minor"/>
      </rPr>
      <t>3.1 that is available a minimum of 99.95% for each calendar year; and,
3.2 with a minimum accuracy of 0.001 Hz.</t>
    </r>
  </si>
  <si>
    <t>R4. The Balancing Authority shall make available to the operator information associated with Reporting ACE including, but not limited to, quality flags indicating missing or invalid data.</t>
  </si>
  <si>
    <t>R5. Each Balancing Authority’s system used to calculate Reporting ACE shall be available a minimum of 99.5% of each calendar year.</t>
  </si>
  <si>
    <t>R6. Each Balancing Authority that is within a multiple Balancing Authority Interconnection shall implement an Operating Process to identify and mitigate errors affecting the accuracy of scan rate data used in the calculation of Reporting ACE for each Balancing Authority Area.</t>
  </si>
  <si>
    <r>
      <t xml:space="preserve">R7. Each Balancing Authority shall ensure that each Tie-Line, Pseudo-Tie, and Dynamic Schedule with an Adjacent Balancing Authority is equipped with:
</t>
    </r>
    <r>
      <rPr>
        <b/>
        <sz val="11"/>
        <color theme="1"/>
        <rFont val="Calibri"/>
        <family val="2"/>
        <scheme val="minor"/>
      </rPr>
      <t>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t>
    </r>
  </si>
  <si>
    <t>R1. 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t>
  </si>
  <si>
    <t>R2. 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t>
  </si>
  <si>
    <r>
      <rPr>
        <b/>
        <sz val="11"/>
        <color theme="1"/>
        <rFont val="Calibri"/>
        <family val="2"/>
        <scheme val="minor"/>
      </rPr>
      <t>R1</t>
    </r>
    <r>
      <rPr>
        <sz val="11"/>
        <color theme="1"/>
        <rFont val="Calibri"/>
        <family val="2"/>
        <scheme val="minor"/>
      </rPr>
      <t xml:space="preserve">. 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b/>
        <sz val="11"/>
        <color theme="1"/>
        <rFont val="Calibri"/>
        <family val="2"/>
        <scheme val="minor"/>
      </rPr>
      <t>1.1. Strategies for System restoration that are coordinated with its Reliability Coordinator’s high level strategy for restoring the Interconnection.
1.2. A description of  how all Agreements or mutually-agreed upon procedures or protocols for off-site power requirements of nuclear power plants, including priority of restoration, will be fulfilled during System restoration.
1.3. Procedures for restoring interconnections with other Transmission Operators under the direction of its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operations back to the Balancing Authority in accordance with its Reliability Coordinator’s criteria.</t>
    </r>
    <r>
      <rPr>
        <sz val="11"/>
        <color theme="1"/>
        <rFont val="Calibri"/>
        <family val="2"/>
        <scheme val="minor"/>
      </rPr>
      <t xml:space="preserve">
</t>
    </r>
  </si>
  <si>
    <t>R2. Each Transmission Operator shall provide the entities identified in its approved restoration plan with a description of any changes to their roles and specific tasks prior to the effective date of the plan.</t>
  </si>
  <si>
    <t>R3. Each Transmission Operator shall review its restoration plan and submit it to its Reliability Coordinator annually on a mutually-agreed, predetermined schedule.</t>
  </si>
  <si>
    <r>
      <rPr>
        <b/>
        <sz val="11"/>
        <color theme="1"/>
        <rFont val="Calibri"/>
        <family val="2"/>
        <scheme val="minor"/>
      </rPr>
      <t>R4.</t>
    </r>
    <r>
      <rPr>
        <sz val="11"/>
        <color theme="1"/>
        <rFont val="Calibri"/>
        <family val="2"/>
        <scheme val="minor"/>
      </rPr>
      <t xml:space="preserve"> 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
</t>
    </r>
  </si>
  <si>
    <t>R5. Each Transmission Operator shall have a copy of its latest Reliability Coordinator approved restoration plan within its primary and backup control rooms so that it is available to all of its System Operators prior to its effective date.</t>
  </si>
  <si>
    <r>
      <t xml:space="preserve">R6. 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b/>
        <sz val="11"/>
        <color theme="1"/>
        <rFont val="Calibri"/>
        <family val="2"/>
        <scheme val="minor"/>
      </rPr>
      <t>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t>
    </r>
    <r>
      <rPr>
        <sz val="11"/>
        <color theme="1"/>
        <rFont val="Calibri"/>
        <family val="2"/>
        <scheme val="minor"/>
      </rPr>
      <t xml:space="preserve">
</t>
    </r>
  </si>
  <si>
    <r>
      <t xml:space="preserve">R7. Each Transmission Operator shall have Blackstart Resource testing requirements to verify that each Blackstart Resource is capable of meeting the requirements of its restoration plan.  These Blackstart Resource testing requirements shall include:7.1. The frequency of testing such that each Blackstart Resource is tested at least once every three calendar years.
</t>
    </r>
    <r>
      <rPr>
        <b/>
        <sz val="11"/>
        <color theme="1"/>
        <rFont val="Calibri"/>
        <family val="2"/>
        <scheme val="minor"/>
      </rPr>
      <t>7.2. A list of required tests including:</t>
    </r>
    <r>
      <rPr>
        <sz val="11"/>
        <color theme="1"/>
        <rFont val="Calibri"/>
        <family val="2"/>
        <scheme val="minor"/>
      </rPr>
      <t xml:space="preserve">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t>
    </r>
    <r>
      <rPr>
        <b/>
        <sz val="11"/>
        <color theme="1"/>
        <rFont val="Calibri"/>
        <family val="2"/>
        <scheme val="minor"/>
      </rPr>
      <t>7.3. The minimum duration of each of the required tests.</t>
    </r>
    <r>
      <rPr>
        <sz val="11"/>
        <color theme="1"/>
        <rFont val="Calibri"/>
        <family val="2"/>
        <scheme val="minor"/>
      </rPr>
      <t xml:space="preserve">
</t>
    </r>
  </si>
  <si>
    <r>
      <rPr>
        <b/>
        <sz val="11"/>
        <color theme="1"/>
        <rFont val="Calibri"/>
        <family val="2"/>
        <scheme val="minor"/>
      </rPr>
      <t xml:space="preserve">R8. </t>
    </r>
    <r>
      <rPr>
        <sz val="11"/>
        <color theme="1"/>
        <rFont val="Calibri"/>
        <family val="2"/>
        <scheme val="minor"/>
      </rPr>
      <t xml:space="preserve">Each Transmission Operator shall include within its operations training program, annual System restoration training for its System Operators. This training program shall include training on the following:
</t>
    </r>
    <r>
      <rPr>
        <b/>
        <sz val="11"/>
        <color theme="1"/>
        <rFont val="Calibri"/>
        <family val="2"/>
        <scheme val="minor"/>
      </rPr>
      <t>8.1. System restoration plan including coordination with its Reliability Coordinator and Generator Operators included in the restoration plan.
8.2. Restoration priorities.
8.3. Building of cranking paths.
8.4. Synchronizing (re-energized sections of the System).
8.5. Transition of Demand and resource balance within its area to the Balancing Authority.</t>
    </r>
    <r>
      <rPr>
        <sz val="11"/>
        <color theme="1"/>
        <rFont val="Calibri"/>
        <family val="2"/>
        <scheme val="minor"/>
      </rPr>
      <t xml:space="preserve">
</t>
    </r>
  </si>
  <si>
    <t>R9. 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t>
  </si>
  <si>
    <t>R10. Each Transmission Operator shall participate in its Reliability Coordinator’s restoration drills, exercises, or simulations as requested by its Reliability Coordinator.</t>
  </si>
  <si>
    <t>R11. 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t>
  </si>
  <si>
    <t>R12. Each Generator Operator with a Blackstart Resource shall have documented procedures for starting each Blackstart Resource and energizing a bus.</t>
  </si>
  <si>
    <t>R13. Each Generator Operator with a Blackstart Resource shall notify its Transmission Operator of any known changes to the capabilities of that Blackstart Resource affecting the ability to meet the Transmission Operator’s restoration plan within 24 hours following such change.</t>
  </si>
  <si>
    <r>
      <t xml:space="preserve">R14.Each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r>
    <r>
      <rPr>
        <b/>
        <sz val="11"/>
        <color theme="1"/>
        <rFont val="Calibri"/>
        <family val="2"/>
        <scheme val="minor"/>
      </rPr>
      <t>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t>
    </r>
    <r>
      <rPr>
        <sz val="11"/>
        <color theme="1"/>
        <rFont val="Calibri"/>
        <family val="2"/>
        <scheme val="minor"/>
      </rPr>
      <t xml:space="preserve">
</t>
    </r>
  </si>
  <si>
    <r>
      <t xml:space="preserve">R15. 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r>
    <r>
      <rPr>
        <b/>
        <sz val="11"/>
        <color theme="1"/>
        <rFont val="Calibri"/>
        <family val="2"/>
        <scheme val="minor"/>
      </rPr>
      <t>15.1. System restoration plan including coordination with the Transmission Operator
15.2. The procedures documented in Requirement R12</t>
    </r>
    <r>
      <rPr>
        <sz val="11"/>
        <color theme="1"/>
        <rFont val="Calibri"/>
        <family val="2"/>
        <scheme val="minor"/>
      </rPr>
      <t xml:space="preserve">
</t>
    </r>
  </si>
  <si>
    <t>R16. Each Generator Operator shall participate in its Reliability Coordinator’s restoration drills, exercises, or simulations as requested by its Reliability Coordinator.</t>
  </si>
  <si>
    <r>
      <t xml:space="preserve">R1. Each Reliability Coordinator shall develop and implement a Reliability Coordinator Area restoration plan. The scope of the Reliability Coordinator’s restoration plan starts when Blackstart Resources are utilized to re-energize a shutdown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its Reliability Coordinator Area is connected to all of its neighboring Reliability Coordinator Areas. The restoration plan shall include:
</t>
    </r>
    <r>
      <rPr>
        <b/>
        <sz val="11"/>
        <color theme="1"/>
        <rFont val="Calibri"/>
        <family val="2"/>
        <scheme val="minor"/>
      </rPr>
      <t>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Criteria for transferring operations and authority back to the Balancing Authority.</t>
    </r>
    <r>
      <rPr>
        <sz val="11"/>
        <color theme="1"/>
        <rFont val="Calibri"/>
        <family val="2"/>
        <scheme val="minor"/>
      </rPr>
      <t xml:space="preserve">
</t>
    </r>
  </si>
  <si>
    <t>R2. The Reliability Coordinator shall distribute its most recent Reliability Coordinator Area restoration plan to each of its Transmission Operators and neighboring Reliability Coordinators within 30 calendar days of creation or revision</t>
  </si>
  <si>
    <t>R3. Each Reliability Coordinator shall review its restoration plan within 13 calendar months of the last review.</t>
  </si>
  <si>
    <r>
      <t xml:space="preserve">R4. Each Reliability Coordinator shall review its neighboring Reliability Coordinator’s restoration plans and provide written notification of any conflicts discovered during that review within 60 calendar days of receipt.
</t>
    </r>
    <r>
      <rPr>
        <b/>
        <sz val="11"/>
        <color theme="1"/>
        <rFont val="Calibri"/>
        <family val="2"/>
        <scheme val="minor"/>
      </rPr>
      <t>4.1. If a Reliability Coordinator finds conflicts between its restoration plans and any of its neighbors, the conflicts shall be resolved within 30 calendar days of receipt of written notification.</t>
    </r>
  </si>
  <si>
    <r>
      <t xml:space="preserve">R5. Each Reliability Coordinator shall review the restoration plans required by EOP-005 of the Transmission Operators within its Reliability Coordinator Area.
</t>
    </r>
    <r>
      <rPr>
        <b/>
        <sz val="11"/>
        <color theme="1"/>
        <rFont val="Calibri"/>
        <family val="2"/>
        <scheme val="minor"/>
      </rPr>
      <t>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provide notification to the Transmission Operator of approval or disapproval, with stated reasons, of the Transmission Operator’s submitted restoration plan within 30 calendar days following the receipt of the restoration plan from the Transmission Operator.</t>
    </r>
  </si>
  <si>
    <t>R6. 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effective date.</t>
  </si>
  <si>
    <r>
      <t xml:space="preserve">R7. Each Reliability Coordinator shall include within its operations training program, annual System restoration training for its System Operators. This training program shall address the following:
</t>
    </r>
    <r>
      <rPr>
        <b/>
        <sz val="11"/>
        <color theme="1"/>
        <rFont val="Calibri"/>
        <family val="2"/>
        <scheme val="minor"/>
      </rPr>
      <t>7.1. The coordination role of the Reliability Coordinator; and
7.2. Re-establishing the Interconnection.</t>
    </r>
  </si>
  <si>
    <r>
      <t xml:space="preserve">R8. 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r>
    <r>
      <rPr>
        <b/>
        <sz val="11"/>
        <color theme="1"/>
        <rFont val="Calibri"/>
        <family val="2"/>
        <scheme val="minor"/>
      </rPr>
      <t>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t>
    </r>
  </si>
  <si>
    <r>
      <t xml:space="preserve">R1. 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b/>
        <sz val="11"/>
        <color theme="1"/>
        <rFont val="Calibri"/>
        <family val="2"/>
        <scheme val="minor"/>
      </rPr>
      <t>1.1. The location and method of implementation for providing backup functionality.
1.2. A summary description of the elements required to support the backup functionality.  These elements shall include:</t>
    </r>
    <r>
      <rPr>
        <sz val="11"/>
        <color theme="1"/>
        <rFont val="Calibri"/>
        <family val="2"/>
        <scheme val="minor"/>
      </rPr>
      <t xml:space="preserve">
1.2.1. Tools and applications to ensure that System Operators have situational awareness of the BES.
1.2.2. Data exchange capabilities.
1.2.3. Interpersonal Communications.
1.2.4. Power source(s).
1.2.5. Physical and cyber security.
</t>
    </r>
    <r>
      <rPr>
        <b/>
        <sz val="11"/>
        <color theme="1"/>
        <rFont val="Calibri"/>
        <family val="2"/>
        <scheme val="minor"/>
      </rPr>
      <t>1.3. An Operating Process for keeping the backup functionality consistent with the primary control center.
1.4. Operating Procedures, including decision authority, for use in determining when to implement the Operating Plan for backup functionality.
1.5. A transition period between the loss of primary control center functionality and the time to fully implement the backup functionality that is less than or equal to two hours.
1.6. 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11"/>
        <color theme="1"/>
        <rFont val="Calibri"/>
        <family val="2"/>
        <scheme val="minor"/>
      </rPr>
      <t xml:space="preserve">
1.6.1. A list of all entities to notify when there is a change in operating locations.
1.6.2. Actions to manage the risk to the BES during the transition from primary to backup functionality, as well as during outages of the primary or backup functionality.
1.6.3. Identification of the roles for personnel involved during the initiation and implementation of the Operating Plan for backup functionality.
</t>
    </r>
  </si>
  <si>
    <t>R2. Each Reliability Coordinator, Balancing Authority, and Transmission Operator shall have a copy of its current Operating Plan for backup functionality available at its primary control center and at the location providing backup functionality.</t>
  </si>
  <si>
    <t>R3. 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are applicable to the primary control center functionality. To avoid requiring a tertiary facility, a backup facility is not required during:
• Planned outages of the primary or backup facilities of two weeks or less 
• Unplanned outages of the primary or backup facilities</t>
  </si>
  <si>
    <t>R4. 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 Planned outages of the primary or backup functionality of two weeks or less
• Unplanned outages of the primary or backup functionality</t>
  </si>
  <si>
    <r>
      <t xml:space="preserve">R5. Each Reliability Coordinator, Balancing Authority, and Transmission Operator, shall annually review and approve its Operating Plan for backup functionality.
</t>
    </r>
    <r>
      <rPr>
        <b/>
        <sz val="11"/>
        <color theme="1"/>
        <rFont val="Calibri"/>
        <family val="2"/>
        <scheme val="minor"/>
      </rPr>
      <t>5.1. An update and approval of the Operating Plan for backup functionality shall take place within sixty calendar days of any changes to any part of the Operating Plan described in Requirement R1.</t>
    </r>
  </si>
  <si>
    <t>R6. Each Reliability Coordinator, Balancing Authority, and Transmission Operator shall have primary and backup functionality that do not depend on each other for the control center functionality required to maintain compliance with Reliability Standards.</t>
  </si>
  <si>
    <r>
      <t xml:space="preserve">R7. Each Reliability Coordinator, Balancing Authority, and Transmission Operator shall conduct and document results of an annual test of its Operating Plan that demonstrates:
</t>
    </r>
    <r>
      <rPr>
        <b/>
        <sz val="11"/>
        <color theme="1"/>
        <rFont val="Calibri"/>
        <family val="2"/>
        <scheme val="minor"/>
      </rPr>
      <t>7.1. The coordination role of the Reliability Coordinator; and
7.2. Re-establishing the Interconnection.</t>
    </r>
    <r>
      <rPr>
        <sz val="11"/>
        <color theme="1"/>
        <rFont val="Calibri"/>
        <family val="2"/>
        <scheme val="minor"/>
      </rPr>
      <t xml:space="preserve">
</t>
    </r>
  </si>
  <si>
    <t>R8. 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</si>
  <si>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t>Combined (RSTC/Regions/NERC)
Comment/Rationale</t>
  </si>
  <si>
    <t>RSTC</t>
  </si>
  <si>
    <r>
      <rPr>
        <b/>
        <sz val="14"/>
        <color theme="1"/>
        <rFont val="Calibri"/>
        <family val="2"/>
        <scheme val="minor"/>
      </rPr>
      <t>R1.</t>
    </r>
    <r>
      <rPr>
        <sz val="14"/>
        <color theme="1"/>
        <rFont val="Calibri"/>
        <family val="2"/>
        <scheme val="minor"/>
      </rPr>
      <t xml:space="preserve"> The Responsible Entity experiencing a Reportable Balancing Contingency Event shall:
</t>
    </r>
    <r>
      <rPr>
        <b/>
        <sz val="14"/>
        <color theme="1"/>
        <rFont val="Calibri"/>
        <family val="2"/>
        <scheme val="minor"/>
      </rPr>
      <t>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the Responsible Entity</t>
    </r>
    <r>
      <rPr>
        <sz val="14"/>
        <color theme="1"/>
        <rFont val="Calibri"/>
        <family val="2"/>
        <scheme val="minor"/>
      </rPr>
      <t xml:space="preserve">
</t>
    </r>
    <r>
      <rPr>
        <b/>
        <sz val="14"/>
        <color theme="1"/>
        <rFont val="Calibri"/>
        <family val="2"/>
        <scheme val="minor"/>
      </rPr>
      <t>1.3.1</t>
    </r>
    <r>
      <rPr>
        <sz val="14"/>
        <color theme="1"/>
        <rFont val="Calibri"/>
        <family val="2"/>
        <scheme val="minor"/>
      </rPr>
      <t xml:space="preserve"> is (i) a Balancing Authority or (ii) a Reserve Sharing Group with at least one member that:
• is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and
• has, during communications with its Reliability Coordinator in accordance with the Energy Emergency Alert procedures, (i) notified the Reliability Coordinator of the conditions described in the preceding two bullet points preventing the Responsible Entity from complying with Requirement R1 part 1.1, and (ii) provided the Reliability Coordinator with an ACE recovery plan, including target recovery time 
or,
</t>
    </r>
    <r>
      <rPr>
        <b/>
        <sz val="14"/>
        <color theme="1"/>
        <rFont val="Calibri"/>
        <family val="2"/>
        <scheme val="minor"/>
      </rPr>
      <t>1.3.2</t>
    </r>
    <r>
      <rPr>
        <sz val="14"/>
        <color theme="1"/>
        <rFont val="Calibri"/>
        <family val="2"/>
        <scheme val="minor"/>
      </rPr>
      <t xml:space="preserve">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t>
    </r>
  </si>
  <si>
    <t xml:space="preserve">(C1, Q9) R1.3 This requirement directs the BA to deploy contingency reserves irrespective of system frequency or entity Balancing Authority ACE Limit (BAAL). If for example, the BA has recovered ACE through deployment of frequency responsive or regulating reserves there is no need for the BA to deploy contingency reserves which could have an adverse impact on system frequency and BPS reliability. The requirement could be linked to recovery of ACE to within BAAL limits.
</t>
  </si>
  <si>
    <t>(Q9) Is there a technical basis 45 minutes? Or simply a standoff of 15 minutes after the first 30 minutes of the inability to calculate.
(Q7) The measure could be more clear. It seems more correct to ensure that the entity has dated records indicating their ability to calculate for the full evidence retention period as that is better quality evidence to validate as opposed to evidence that they weren't able to calculate ACE for some period. The compliance evidence in this example seems to prove a negative.</t>
  </si>
  <si>
    <t xml:space="preserve">Q12:  operator should be replaced with "System Operator" which is a defined term in the NERC Glossary. Also, this requirement should be rephrased, because it's circular - requiring the BA to provide data to it's own operators.  How do you distinguish between the two? </t>
  </si>
  <si>
    <t xml:space="preserve">Q11: the phrase "within a multiple Balancing Authority Interconnection" should be changed, because it combines two separate Glossary terms (Balancing Authority and Interconnection) in series, giving the impression that it's one term.  There is a separate term called Balancing Authority Area.  Suggested change: "within an Interconnection with multiple Balancing Authority Areas" </t>
  </si>
  <si>
    <r>
      <t xml:space="preserve">R7. Each Balancing Authority shall ensure that each Tie-Line, Pseudo-Tie, and Dynamic Schedule with an Adjacent Balancing Authority is equipped with:
</t>
    </r>
    <r>
      <rPr>
        <b/>
        <sz val="14"/>
        <color theme="1"/>
        <rFont val="Calibri"/>
        <family val="2"/>
        <scheme val="minor"/>
      </rPr>
      <t>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t>
    </r>
  </si>
  <si>
    <t xml:space="preserve">(Q11) It is unclear whether or not "inverter based resources (IBR)" would be included in  "Generation Loss" in Attachment 1.
A definition for "monitoring or control" referenced in Attachment 1 would provide more clarity about which tools are used by RE's.
</t>
  </si>
  <si>
    <t xml:space="preserve">C2:  Attachment 1, Reportable Events, should be updated for certain "Entity with Reporting Responsibility", such as: 
Adding GOP to Physical Threats to its BES control center, Unplanned evacuation of its BES control center, and Complete loss of monitoring or control capability at its staffed BES control center.
Also, need to review the Law Enforcement flow chart for accurancy and whether its needed. Under "No", it says "ERO conducts "Investigation""  but that may or may not actually happen.  
</t>
  </si>
  <si>
    <r>
      <rPr>
        <b/>
        <sz val="14"/>
        <color theme="1"/>
        <rFont val="Calibri"/>
        <family val="2"/>
        <scheme val="minor"/>
      </rPr>
      <t>R1</t>
    </r>
    <r>
      <rPr>
        <sz val="14"/>
        <color theme="1"/>
        <rFont val="Calibri"/>
        <family val="2"/>
        <scheme val="minor"/>
      </rPr>
      <t xml:space="preserve">. 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b/>
        <sz val="14"/>
        <color theme="1"/>
        <rFont val="Calibri"/>
        <family val="2"/>
        <scheme val="minor"/>
      </rPr>
      <t>1.1. Strategies for System restoration that are coordinated with its Reliability Coordinator’s high level strategy for restoring the Interconnection.
1.2. A description of  how all Agreements or mutually-agreed upon procedures or protocols for off-site power requirements of nuclear power plants, including priority of restoration, will be fulfilled during System restoration.
1.3. Procedures for restoring interconnections with other Transmission Operators under the direction of its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operations back to the Balancing Authority in accordance with its Reliability Coordinator’s criteria.</t>
    </r>
    <r>
      <rPr>
        <sz val="14"/>
        <color theme="1"/>
        <rFont val="Calibri"/>
        <family val="2"/>
        <scheme val="minor"/>
      </rPr>
      <t xml:space="preserve">
</t>
    </r>
  </si>
  <si>
    <t>C3: R1.X Add Identification of Load enabled with Underfrequency Load Shed (UFLS) devices and setpoint frequencies. 
C3, Q4: R1.4 Include dual fuel capability if the unit is capable of Blackstart on both fuel types.
Q11: The following phrase could be worded more clearly  "to a state whereby the choice of the next Load to be restored is not driven by the need to control frequency or voltage.."</t>
  </si>
  <si>
    <r>
      <rPr>
        <b/>
        <sz val="14"/>
        <color theme="1"/>
        <rFont val="Calibri"/>
        <family val="2"/>
        <scheme val="minor"/>
      </rPr>
      <t>R4.</t>
    </r>
    <r>
      <rPr>
        <sz val="14"/>
        <color theme="1"/>
        <rFont val="Calibri"/>
        <family val="2"/>
        <scheme val="minor"/>
      </rPr>
      <t xml:space="preserve"> 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
</t>
    </r>
  </si>
  <si>
    <t>Q6:  R4.1 - 90 days is too long to notify the RC. 30 days seems more appropriate.</t>
  </si>
  <si>
    <r>
      <t xml:space="preserve">R6. 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b/>
        <sz val="14"/>
        <color theme="1"/>
        <rFont val="Calibri"/>
        <family val="2"/>
        <scheme val="minor"/>
      </rPr>
      <t>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t>
    </r>
    <r>
      <rPr>
        <sz val="14"/>
        <color theme="1"/>
        <rFont val="Calibri"/>
        <family val="2"/>
        <scheme val="minor"/>
      </rPr>
      <t xml:space="preserve">
</t>
    </r>
  </si>
  <si>
    <r>
      <t xml:space="preserve">R7. 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t>
    </r>
    <r>
      <rPr>
        <b/>
        <sz val="14"/>
        <color theme="1"/>
        <rFont val="Calibri"/>
        <family val="2"/>
        <scheme val="minor"/>
      </rPr>
      <t>7.2. A list of required tests including:</t>
    </r>
    <r>
      <rPr>
        <sz val="14"/>
        <color theme="1"/>
        <rFont val="Calibri"/>
        <family val="2"/>
        <scheme val="minor"/>
      </rPr>
      <t xml:space="preserve">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t>
    </r>
    <r>
      <rPr>
        <b/>
        <sz val="14"/>
        <color theme="1"/>
        <rFont val="Calibri"/>
        <family val="2"/>
        <scheme val="minor"/>
      </rPr>
      <t>7.3. The minimum duration of each of the required tests.</t>
    </r>
    <r>
      <rPr>
        <sz val="14"/>
        <color theme="1"/>
        <rFont val="Calibri"/>
        <family val="2"/>
        <scheme val="minor"/>
      </rPr>
      <t xml:space="preserve">
</t>
    </r>
  </si>
  <si>
    <t>(C3, Q4): R7 If the unit is blackstart capable on more than one fuel type, the unit shall be tested with each fuel type once every three calendar years.</t>
  </si>
  <si>
    <r>
      <t xml:space="preserve">R14.Each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r>
    <r>
      <rPr>
        <b/>
        <sz val="14"/>
        <color theme="1"/>
        <rFont val="Calibri"/>
        <family val="2"/>
        <scheme val="minor"/>
      </rPr>
      <t>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t>
    </r>
    <r>
      <rPr>
        <sz val="14"/>
        <color theme="1"/>
        <rFont val="Calibri"/>
        <family val="2"/>
        <scheme val="minor"/>
      </rPr>
      <t xml:space="preserve">
</t>
    </r>
  </si>
  <si>
    <t xml:space="preserve">(Q4) R14.1 Include the type of unit and fuel type if dual fuel capable. </t>
  </si>
  <si>
    <r>
      <t xml:space="preserve">R1. Each Reliability Coordinator shall develop and implement a Reliability Coordinator Area restoration plan. The scope of the Reliability Coordinator’s restoration plan starts when Blackstart Resources are utilized to re-energize a shutdown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its Reliability Coordinator Area is connected to all of its neighboring Reliability Coordinator Areas. The restoration plan shall include:
</t>
    </r>
    <r>
      <rPr>
        <b/>
        <sz val="14"/>
        <color theme="1"/>
        <rFont val="Calibri"/>
        <family val="2"/>
        <scheme val="minor"/>
      </rPr>
      <t>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Criteria for transferring operations and authority back to the Balancing Authority.</t>
    </r>
    <r>
      <rPr>
        <sz val="14"/>
        <color theme="1"/>
        <rFont val="Calibri"/>
        <family val="2"/>
        <scheme val="minor"/>
      </rPr>
      <t xml:space="preserve">
</t>
    </r>
  </si>
  <si>
    <t>Q11:  R1 contains the following sentence which is not a requirement but a statement: " The scope of the Reliability Coordinator’s restoration plan ends when all of its Transmission Operators are interconnected and its Reliability Coordinator Area is connected to all of its neighboring Reliability Coordinator Areas."  The statement reads more like a definition than a requirement.</t>
  </si>
  <si>
    <r>
      <t xml:space="preserve">R7. Each Reliability Coordinator shall include within its operations training program, annual System restoration training for its System Operators. This training program shall address the following:
</t>
    </r>
    <r>
      <rPr>
        <b/>
        <sz val="14"/>
        <color theme="1"/>
        <rFont val="Calibri"/>
        <family val="2"/>
        <scheme val="minor"/>
      </rPr>
      <t>7.1. The coordination role of the Reliability Coordinator; and
7.2. Re-establishing the Interconnection.</t>
    </r>
  </si>
  <si>
    <t>Q6:  R7.1 and 7.2 seem incomplete in terms of what should be included in a training program. Perhaps there should be a reference to the components of R1, at a minimum.</t>
  </si>
  <si>
    <r>
      <t xml:space="preserve">R8. 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r>
    <r>
      <rPr>
        <b/>
        <sz val="14"/>
        <color theme="1"/>
        <rFont val="Calibri"/>
        <family val="2"/>
        <scheme val="minor"/>
      </rPr>
      <t>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t>
    </r>
  </si>
  <si>
    <r>
      <t xml:space="preserve">R1. 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b/>
        <sz val="14"/>
        <color theme="1"/>
        <rFont val="Calibri"/>
        <family val="2"/>
        <scheme val="minor"/>
      </rPr>
      <t>1.1. The location and method of implementation for providing backup functionality.
1.2. A summary description of the elements required to support the backup functionality.  These elements shall include:</t>
    </r>
    <r>
      <rPr>
        <sz val="14"/>
        <color theme="1"/>
        <rFont val="Calibri"/>
        <family val="2"/>
        <scheme val="minor"/>
      </rPr>
      <t xml:space="preserve">
1.2.1. Tools and applications to ensure that System Operators have situational awareness of the BES.
1.2.2. Data exchange capabilities.
1.2.3. Interpersonal Communications.
1.2.4. Power source(s).
1.2.5. Physical and cyber security.
</t>
    </r>
    <r>
      <rPr>
        <b/>
        <sz val="14"/>
        <color theme="1"/>
        <rFont val="Calibri"/>
        <family val="2"/>
        <scheme val="minor"/>
      </rPr>
      <t>1.3. An Operating Process for keeping the backup functionality consistent with the primary control center.
1.4. Operating Procedures, including decision authority, for use in determining when to implement the Operating Plan for backup functionality.
1.5. A transition period between the loss of primary control center functionality and the time to fully implement the backup functionality that is less than or equal to two hours.
1.6. 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14"/>
        <color theme="1"/>
        <rFont val="Calibri"/>
        <family val="2"/>
        <scheme val="minor"/>
      </rPr>
      <t xml:space="preserve">
1.6.1. A list of all entities to notify when there is a change in operating locations.
1.6.2. Actions to manage the risk to the BES during the transition from primary to backup functionality, as well as during outages of the primary or backup functionality.
1.6.3. Identification of the roles for personnel involved during the initiation and implementation of the Operating Plan for backup functionality.
</t>
    </r>
  </si>
  <si>
    <t xml:space="preserve">Q4 and Q7. For entities with peer configurations (2+ fully staffed and operating CCs that are monitoring/operating a portion of the footprint but capable of absorbing the footprint of another peer CC in the event of it's loss of capability), it is not clear which is the "Primary" and which is "Backup". From a engineering perspective they are both primary and both backups. This makes it difficult to implement consistent compliance determinations. Perhaps a clarification of defined terms would be helpful.
</t>
  </si>
  <si>
    <t>Q4: The BA owns no assets so although they can issues Operating Instructions, they should not be the only entity responsible for compliance and ACE recovery</t>
  </si>
  <si>
    <t>Q6: The concern with this requirement is it only requires a process to determine the MSSC and make preparations to have reserves.  MSSC as the grid transforms will result in changes to how it is calculated, the amount of reserves needed etc.  e.g. loss of all wind, AMI hacks disconnecting all customer load, etc.  Additionally there is no data requirement or analysis to annually evaluate the process for continued validity. This standard needs to be updated in consideration of  DER/VER and decarbonization.</t>
  </si>
  <si>
    <t>C2: The BA owns no assets so although they can issues Operating Instructions, they should not be the only entity responsible for compliance and ACE recovery</t>
  </si>
  <si>
    <t>Q12: This requirement could be impoved by using the NERC defined term "System Operator" instead of the general word "operator", unless it was intentially generic.</t>
  </si>
  <si>
    <t>Q6, Q9: The 99.5% availability is inconsistent with the availability rate in R3.1 (99.95%). Additionally there is no guidance pertaining to acceptable system conditions when the 0.5% unavailability doesn't impact reliable operation.  At light and shoulder system loads, unavailability may not be an issue but if there is an EEA or capacity shortage during unavailbility it may be more impactful to reliability.</t>
  </si>
  <si>
    <t>C3: This single Requirement has three requirements:
1. Develop a Restoration Plan
2. Implement the Plan following a Disturbance
3.Have the Plan approved by the RC
Consider spliting into individual Requirements</t>
  </si>
  <si>
    <t>C4, Q11: Requirement R2 could be clearer. From the language, it is unclear if the intent is to provide the approved restoration plan to all entities identified in the plan, or only to those entities whose roles and specific tasks have changed.</t>
  </si>
  <si>
    <t>C3: It could be argued that requirement R3 contains two requirements - to review the plan and to submit it to its RC. The requirement could be improved by splitting it into two requirements.</t>
  </si>
  <si>
    <t>Q11: Doesn't require the Plan to be provided to anyone but the RC (identified entities). May be addressed in R2</t>
  </si>
  <si>
    <t>C3: Requirement R11 contains two specific  "shall" requirements within a single requirement. This requirement could be improved by splitting out the different parts or combining into a single statement with one "shall"</t>
  </si>
  <si>
    <t>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t>
  </si>
  <si>
    <t>C3: Subpart 5.1 could be improved by splitting it into two subparts since it contains two separate requirements.</t>
  </si>
  <si>
    <t>Q11: Why is control rooms used instead of Control Center? Is it intended to be more generic?</t>
  </si>
  <si>
    <r>
      <t xml:space="preserve">R1. Each Reliability Coordinator, Balancing Authority, and Transmission Operator shall have a current Operating Plan describing the manner in which it continues to meet its functional obligations with regard to the reliable operations of the BES in the event that its primary </t>
    </r>
    <r>
      <rPr>
        <sz val="11"/>
        <color rgb="FFFF0000"/>
        <rFont val="Calibri"/>
        <family val="2"/>
        <scheme val="minor"/>
      </rPr>
      <t>control center</t>
    </r>
    <r>
      <rPr>
        <sz val="11"/>
        <color theme="1"/>
        <rFont val="Calibri"/>
        <family val="2"/>
        <scheme val="minor"/>
      </rPr>
      <t xml:space="preserve"> functionality is lost. This Operating Plan for backup functionality shall include:
</t>
    </r>
    <r>
      <rPr>
        <b/>
        <sz val="11"/>
        <color theme="1"/>
        <rFont val="Calibri"/>
        <family val="2"/>
        <scheme val="minor"/>
      </rPr>
      <t>1.1. The location and method of implementation for providing backup functionality.
1.2. A summary description of the elements required to support the backup functionality.  These elements shall include:</t>
    </r>
    <r>
      <rPr>
        <sz val="11"/>
        <color theme="1"/>
        <rFont val="Calibri"/>
        <family val="2"/>
        <scheme val="minor"/>
      </rPr>
      <t xml:space="preserve">
1.2.1. Tools and applications to ensure that System Operators have situational awareness of the BES.
1.2.2. Data exchange capabilities.
1.2.3. Interpersonal Communications.
1.2.4. Power source(s).
1.2.5. Physical and cyber security.
</t>
    </r>
    <r>
      <rPr>
        <b/>
        <sz val="11"/>
        <color theme="1"/>
        <rFont val="Calibri"/>
        <family val="2"/>
        <scheme val="minor"/>
      </rPr>
      <t>1.3. An Operating Process for keeping the backup functionality consistent with the primary control center.
1.4. Operating Procedures, including decision authority, for use in determining when to implement the Operating Plan for backup functionality.
1.5. A transition period between the loss of primary control center functionality and the time to fully implement the backup functionality that is less than or equal to two hours.
1.6. 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11"/>
        <color theme="1"/>
        <rFont val="Calibri"/>
        <family val="2"/>
        <scheme val="minor"/>
      </rPr>
      <t xml:space="preserve">
1.6.1. A list of all entities to notify when there is a change in operating locations.
1.6.2. Actions to manage the risk to the BES during the transition from primary to backup functionality, as well as during outages of the primary or backup functionality.
1.6.3. Identification of the roles for personnel involved during the initiation and implementation of the Operating Plan for backup functionality.
</t>
    </r>
  </si>
  <si>
    <t>Q11: Large distribution requiring distribution system operators with associated systems should be subject to similar requirements as TOPs.  If there are large amounts of DER on the system providing essential reliablity services to the grid, the functionality of the DSO systems are important.  Additionally there will visibility, situational awareness, and telemetry issues that may exist between the DSO and TOP.
Why is control center not capitalized?</t>
  </si>
  <si>
    <t>Q11: Why is control center not capitalized?</t>
  </si>
  <si>
    <t>Q11: Needs the word "that" added . "Reliability Standards that are applicable"  
control center is not capitalized
No time limit on length of unplanned outage</t>
  </si>
  <si>
    <t>Q11: control center is not capitalized
No time limit on length of unplanned outage</t>
  </si>
  <si>
    <t>Q11: control center is not capitalized</t>
  </si>
  <si>
    <t>Q2. Does this requirement meet any of the three criteria for a results-based standard (RBS) (performance, risk (prevention) or competency)?</t>
  </si>
  <si>
    <t xml:space="preserve">C4/C10 - R1.3.1 might benefit from rewording so that there is a logical flow/decision tree without having to go out to EOP-002 Attachments for context and direction.; Also it's unclear why the statement of "within system constraints" is included
</t>
  </si>
  <si>
    <t>Q11 - End the sentence after the last citation of Most Sever Single Contingency.</t>
  </si>
  <si>
    <t xml:space="preserve">Q11 - What is a "design" scan rate. It is possible to have a scan rate of 6 seconds or less, but a report by exception deadbands that invalidates this. </t>
  </si>
  <si>
    <r>
      <t xml:space="preserve">Q11 – Suggest rewording so that the BA has a full 45 minutes prior to reporting. Right now the time is &lt;15 minutes grace before the reporting deadline (i.e., &gt;30 but &lt;45). 
Suggested rewording is: “R2. A Balancing Authority that is unable to calculate Reporting ACE for more than 30-consecutive minutes shall notify its Reliability Coordinator </t>
    </r>
    <r>
      <rPr>
        <b/>
        <sz val="11"/>
        <color theme="1"/>
        <rFont val="Calibri"/>
        <family val="2"/>
        <scheme val="minor"/>
      </rPr>
      <t>within 15 minutes after the 30-minute calculation window.</t>
    </r>
  </si>
  <si>
    <t>Q7 – Needs metric components outlined if needing to be measurable and comparable across time periods.</t>
  </si>
  <si>
    <t>Q1 - Could this be combined with BAL-005-1 R3 and settle on a consistent availability %?</t>
  </si>
  <si>
    <t>Q1 - If you follow BAL-005-1 R1, how could you be in violation of this requirement. R6 seems duplicative with R1.</t>
  </si>
  <si>
    <t>Q10 - It is not clear enough to determine which BA must provide this.</t>
  </si>
  <si>
    <r>
      <t xml:space="preserve">Q11 – Sub-requirements are confusing as it relates to context of the R4. Text. 
Suggest rewording to: “R4. Each Transmission Operator shall submit its revised restoration plan to its Reliability Coordinator for approval, when the revision </t>
    </r>
    <r>
      <rPr>
        <b/>
        <sz val="11"/>
        <color theme="1"/>
        <rFont val="Calibri"/>
        <family val="2"/>
        <scheme val="minor"/>
      </rPr>
      <t>changes its ability to implement its restoration plan. The revised restoration plan should be submitted, as follows:</t>
    </r>
    <r>
      <rPr>
        <sz val="11"/>
        <color theme="1"/>
        <rFont val="Calibri"/>
        <family val="2"/>
        <scheme val="minor"/>
      </rPr>
      <t xml:space="preserve">
4.1. Within 90 calendar days after identifying any unplanned permanent BES modifications.
4.2. Prior to implementing a planned permanent BES modification subject to its Reliability Coordinator approval requirements per EOP-006.</t>
    </r>
  </si>
  <si>
    <t>Q3 - I believe the word 'copy' implies hard copy. There are other methods and technology solutions to ensure Operators have access to the restoration plan.</t>
  </si>
  <si>
    <r>
      <t xml:space="preserve">Q11 – Sub-requirements are confusing as it relates to context of the R6. text. 
Suggest rewording to: “R6. Each Transmission Operator shall verify </t>
    </r>
    <r>
      <rPr>
        <b/>
        <sz val="11"/>
        <color theme="1"/>
        <rFont val="Calibri"/>
        <family val="2"/>
        <scheme val="minor"/>
      </rPr>
      <t>that its restoration plan accomplishes its intended function through</t>
    </r>
    <r>
      <rPr>
        <sz val="11"/>
        <color theme="1"/>
        <rFont val="Calibri"/>
        <family val="2"/>
        <scheme val="minor"/>
      </rPr>
      <t xml:space="preserve"> analysis of actual events, a combination of steady state and dynamic simulations, or testing. This shall be completed at least once every five years. Such analysis, simulations or testing shall verify:…”</t>
    </r>
  </si>
  <si>
    <t xml:space="preserve">Q11 - Simplify this by stating "participation in drills, exercises, or simulation as requested by Reliability Coordinator. </t>
  </si>
  <si>
    <t xml:space="preserve">Q12 – The use of “Blackstart Resource Agreements” is a proper noun that is not defined within the EOP-005-3 document nor in the NERC Glossary of Terms. Suggest changing to “Blackstart Resource agreements” and/or defining it within EOP-005-3 or in the NERC GoT. </t>
  </si>
  <si>
    <r>
      <t xml:space="preserve">Q11 – GO might not know or understand that the change has affected its ability to meet the TO resotoration plan until notified by the TO or through internal analysis or testing. Suggest rewording to: “…within 24 hours </t>
    </r>
    <r>
      <rPr>
        <b/>
        <sz val="11"/>
        <color theme="1"/>
        <rFont val="Calibri"/>
        <family val="2"/>
        <scheme val="minor"/>
      </rPr>
      <t>of identifying</t>
    </r>
    <r>
      <rPr>
        <sz val="11"/>
        <color theme="1"/>
        <rFont val="Calibri"/>
        <family val="2"/>
        <scheme val="minor"/>
      </rPr>
      <t xml:space="preserve"> such change.”</t>
    </r>
  </si>
  <si>
    <t xml:space="preserve">Q11 - Simplify by stating "participation in drills, exercises, or simulation as requested by Reliability Coordinator. </t>
  </si>
  <si>
    <r>
      <t xml:space="preserve">C3, Q11 – Current wording is ambiguous to what approved version of the restoration plan is required for distribution. Suggest rewording to: “…within 30 calendar days of </t>
    </r>
    <r>
      <rPr>
        <b/>
        <sz val="11"/>
        <color theme="1"/>
        <rFont val="Calibri"/>
        <family val="2"/>
        <scheme val="minor"/>
      </rPr>
      <t>revision approval.</t>
    </r>
  </si>
  <si>
    <t>Q11 - Shall have access to, instead of "copy". The document could be posted to a cloud based site.</t>
  </si>
  <si>
    <t xml:space="preserve">C1, Q13 - There are regional drills not conducted by a single RC that could satisfy this if the language was slightly modified. </t>
  </si>
  <si>
    <t xml:space="preserve">
Q11 – Is there a specific need to define differing time periods for Operting Plan review?
•	EOP-006-3 R3. states ”R3. Each Reliability Coordinator shall review its restoration plan within 13 calendar months of the last review.”
•	EOP-008-2 R2.5 states “R5. Each Reliability Coordinator, Balancing Authority, and Transmission Operator, shall annually review and approve its Operating Plan for backup functionality.”.</t>
  </si>
  <si>
    <t>Q12 - "control center" is a defined termin the NERC Got. Should be "Control Center"</t>
  </si>
  <si>
    <t>2021 Standard Grading Summary</t>
  </si>
  <si>
    <t xml:space="preserve">C3: Requirement R1 contains several required inclusions within a single requirement sentence. This requirement could be improved by splitting out the different required inclusions into different subparts. 
C2: As the industry reacts to Order 2222 DER aggregators will assume a more important role with respect to reliability. Contempraneously, as Distribution System Operators and Platforms are deployed there should be additonal categories of functional entities created to ensure sufficient reporting is done at the distribution level. </t>
  </si>
  <si>
    <t xml:space="preserve">C2: As the industry reacts to Order 2222 DER aggregators will assume a more important role with respect to reliability. Contempraneously, as Distribution System Operators and Platforms are deployed there should be additonal categories of functional entities created to ensure sufficient reporting is done at the distribution level. </t>
  </si>
  <si>
    <t xml:space="preserve">C4: There is not a specific time period in which the back-up or primary facility must be restored.
Q1, Q6: This requirement does not support reliablity and should be a guideline or perhaps part of the certification program.  It aligns with P-81 principles and is primarily a courtesy and administrative.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</si>
</sst>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sz val="14"/>
      <color theme="0"/>
      <name val="Calibri"/>
      <family val="2"/>
      <scheme val="minor"/>
    </font>
    <font>
      <b/>
      <sz val="12"/>
      <color theme="0"/>
      <name val="Calibri"/>
      <family val="2"/>
      <scheme val="minor"/>
    </font>
    <font>
      <b/>
      <u/>
      <sz val="16"/>
      <color theme="1"/>
      <name val="Calibri"/>
      <family val="2"/>
      <scheme val="minor"/>
    </font>
    <font>
      <u/>
      <sz val="11"/>
      <color theme="10"/>
      <name val="Calibri"/>
      <family val="2"/>
      <scheme val="minor"/>
    </font>
    <font>
      <b/>
      <u/>
      <sz val="11"/>
      <color theme="0"/>
      <name val="Calibri"/>
      <family val="2"/>
      <scheme val="minor"/>
    </font>
    <font>
      <b/>
      <u/>
      <sz val="11"/>
      <name val="Calibri"/>
      <family val="2"/>
      <scheme val="minor"/>
    </font>
    <font>
      <sz val="11"/>
      <color theme="1"/>
      <name val="Calibri"/>
      <family val="2"/>
      <scheme val="minor"/>
    </font>
    <font>
      <b/>
      <sz val="12"/>
      <name val="Calibri"/>
      <family val="2"/>
      <scheme val="minor"/>
    </font>
    <font>
      <sz val="12"/>
      <color theme="1"/>
      <name val="Calibri"/>
      <family val="2"/>
      <scheme val="minor"/>
    </font>
    <font>
      <sz val="11"/>
      <color rgb="FFFF0000"/>
      <name val="Calibri"/>
      <family val="2"/>
      <scheme val="minor"/>
    </font>
    <font>
      <b/>
      <sz val="16"/>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s>
  <fills count="22">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
      <patternFill patternType="solid">
        <fgColor theme="0"/>
        <bgColor indexed="64"/>
      </patternFill>
    </fill>
    <fill>
      <patternFill patternType="solid">
        <fgColor rgb="FFFF000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1" fillId="0" borderId="0"/>
    <xf numFmtId="0" fontId="4" fillId="0" borderId="0" applyNumberFormat="0" applyFill="0" applyBorder="0" applyAlignment="0" applyProtection="0"/>
    <xf numFmtId="0" fontId="12" fillId="0" borderId="0" applyNumberFormat="0" applyFill="0" applyBorder="0" applyAlignment="0" applyProtection="0"/>
  </cellStyleXfs>
  <cellXfs count="100">
    <xf numFmtId="0" fontId="0" fillId="0" borderId="0" xfId="0"/>
    <xf numFmtId="0" fontId="0" fillId="0" borderId="0" xfId="0" applyFill="1"/>
    <xf numFmtId="0" fontId="0" fillId="0" borderId="0" xfId="0" applyAlignment="1">
      <alignment wrapText="1"/>
    </xf>
    <xf numFmtId="0" fontId="0" fillId="0" borderId="5" xfId="0" applyBorder="1" applyAlignment="1">
      <alignment vertical="top" wrapText="1"/>
    </xf>
    <xf numFmtId="0" fontId="3" fillId="11" borderId="5" xfId="0" applyFont="1" applyFill="1" applyBorder="1" applyAlignment="1">
      <alignment horizontal="center" vertical="top"/>
    </xf>
    <xf numFmtId="0" fontId="3" fillId="15" borderId="5" xfId="0" applyFont="1" applyFill="1" applyBorder="1" applyAlignment="1">
      <alignment horizontal="center" vertical="top"/>
    </xf>
    <xf numFmtId="0" fontId="0" fillId="0" borderId="0" xfId="0" applyAlignment="1">
      <alignment vertical="top"/>
    </xf>
    <xf numFmtId="1" fontId="0" fillId="0" borderId="5" xfId="0" applyNumberFormat="1" applyFill="1" applyBorder="1" applyAlignment="1">
      <alignment horizontal="center" vertical="top"/>
    </xf>
    <xf numFmtId="0" fontId="7" fillId="6" borderId="1" xfId="1" applyNumberFormat="1" applyFont="1" applyFill="1" applyBorder="1" applyAlignment="1">
      <alignment horizontal="center" vertical="center" wrapText="1"/>
    </xf>
    <xf numFmtId="0" fontId="7" fillId="6" borderId="6" xfId="1" applyNumberFormat="1" applyFont="1" applyFill="1" applyBorder="1" applyAlignment="1">
      <alignment horizontal="center" vertical="center" wrapText="1"/>
    </xf>
    <xf numFmtId="0" fontId="7" fillId="9" borderId="5" xfId="1" applyNumberFormat="1" applyFont="1" applyFill="1" applyBorder="1" applyAlignment="1">
      <alignment horizontal="center" vertical="center" wrapText="1"/>
    </xf>
    <xf numFmtId="0" fontId="7" fillId="6" borderId="4" xfId="1" applyNumberFormat="1" applyFont="1" applyFill="1" applyBorder="1" applyAlignment="1">
      <alignment horizontal="center" vertical="center" wrapText="1"/>
    </xf>
    <xf numFmtId="1" fontId="7" fillId="9" borderId="1" xfId="1" applyNumberFormat="1" applyFont="1" applyFill="1" applyBorder="1" applyAlignment="1">
      <alignment horizontal="center" vertical="center" wrapText="1"/>
    </xf>
    <xf numFmtId="1" fontId="7" fillId="10" borderId="1" xfId="1" applyNumberFormat="1" applyFont="1" applyFill="1" applyBorder="1" applyAlignment="1">
      <alignment horizontal="center" vertical="center" wrapText="1"/>
    </xf>
    <xf numFmtId="0" fontId="8" fillId="11" borderId="1" xfId="1" applyNumberFormat="1" applyFont="1" applyFill="1" applyBorder="1" applyAlignment="1">
      <alignment horizontal="center" vertical="center" wrapText="1"/>
    </xf>
    <xf numFmtId="1" fontId="7" fillId="9" borderId="4" xfId="1" applyNumberFormat="1" applyFont="1" applyFill="1" applyBorder="1" applyAlignment="1">
      <alignment horizontal="center" vertical="center" wrapText="1"/>
    </xf>
    <xf numFmtId="1" fontId="7" fillId="10" borderId="4" xfId="1" applyNumberFormat="1" applyFont="1" applyFill="1" applyBorder="1" applyAlignment="1">
      <alignment horizontal="center" vertical="center" wrapText="1"/>
    </xf>
    <xf numFmtId="0" fontId="8" fillId="11" borderId="4" xfId="1" applyNumberFormat="1" applyFont="1" applyFill="1" applyBorder="1" applyAlignment="1">
      <alignment horizontal="center" vertical="center" wrapText="1"/>
    </xf>
    <xf numFmtId="1" fontId="7" fillId="9" borderId="6" xfId="1" applyNumberFormat="1" applyFont="1" applyFill="1" applyBorder="1" applyAlignment="1">
      <alignment horizontal="center" vertical="center" wrapText="1"/>
    </xf>
    <xf numFmtId="1" fontId="7" fillId="10" borderId="6" xfId="1" applyNumberFormat="1" applyFont="1" applyFill="1" applyBorder="1" applyAlignment="1">
      <alignment horizontal="center" vertical="center" wrapText="1"/>
    </xf>
    <xf numFmtId="0" fontId="8" fillId="11" borderId="6" xfId="1" applyNumberFormat="1" applyFont="1" applyFill="1"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Fill="1" applyBorder="1" applyAlignment="1" applyProtection="1">
      <alignment vertical="top" wrapText="1"/>
      <protection locked="0"/>
    </xf>
    <xf numFmtId="2" fontId="0" fillId="15" borderId="5" xfId="0" applyNumberFormat="1" applyFont="1" applyFill="1" applyBorder="1" applyAlignment="1">
      <alignment horizontal="center" vertical="top"/>
    </xf>
    <xf numFmtId="1" fontId="0" fillId="15" borderId="5" xfId="0" applyNumberFormat="1" applyFont="1" applyFill="1" applyBorder="1" applyAlignment="1">
      <alignment horizontal="center" vertical="top"/>
    </xf>
    <xf numFmtId="1" fontId="0" fillId="0" borderId="5" xfId="0" applyNumberFormat="1" applyFont="1" applyFill="1" applyBorder="1" applyAlignment="1">
      <alignment horizontal="center" vertical="top"/>
    </xf>
    <xf numFmtId="0" fontId="0" fillId="0" borderId="5" xfId="0" applyBorder="1" applyAlignment="1">
      <alignment wrapText="1"/>
    </xf>
    <xf numFmtId="0" fontId="0" fillId="0" borderId="5" xfId="0" applyBorder="1"/>
    <xf numFmtId="0" fontId="7" fillId="5" borderId="10" xfId="1" applyNumberFormat="1" applyFont="1" applyFill="1" applyBorder="1" applyAlignment="1">
      <alignment horizontal="center" vertical="center" wrapText="1"/>
    </xf>
    <xf numFmtId="0" fontId="7" fillId="5" borderId="11" xfId="1" applyNumberFormat="1" applyFont="1" applyFill="1" applyBorder="1" applyAlignment="1">
      <alignment horizontal="center" vertical="center" wrapText="1"/>
    </xf>
    <xf numFmtId="0" fontId="8" fillId="2" borderId="5" xfId="1" applyNumberFormat="1" applyFont="1" applyFill="1" applyBorder="1" applyAlignment="1">
      <alignment horizontal="center" vertical="center" wrapText="1"/>
    </xf>
    <xf numFmtId="0" fontId="8" fillId="3" borderId="5" xfId="1" applyNumberFormat="1" applyFont="1" applyFill="1" applyBorder="1" applyAlignment="1">
      <alignment horizontal="center" vertical="center" wrapText="1"/>
    </xf>
    <xf numFmtId="0" fontId="7" fillId="4" borderId="5" xfId="1" applyFont="1" applyFill="1" applyBorder="1" applyAlignment="1">
      <alignment horizontal="center" vertical="center" wrapText="1"/>
    </xf>
    <xf numFmtId="0" fontId="8" fillId="2" borderId="5" xfId="1" applyNumberFormat="1" applyFont="1" applyFill="1" applyBorder="1" applyAlignment="1">
      <alignment horizontal="center" vertical="center" textRotation="180" wrapText="1"/>
    </xf>
    <xf numFmtId="0" fontId="8" fillId="3" borderId="5" xfId="1" applyNumberFormat="1" applyFont="1" applyFill="1" applyBorder="1" applyAlignment="1">
      <alignment horizontal="center" vertical="center" textRotation="180" wrapText="1"/>
    </xf>
    <xf numFmtId="0" fontId="2" fillId="4" borderId="5" xfId="1" applyFont="1" applyFill="1" applyBorder="1" applyAlignment="1">
      <alignment horizontal="center" vertical="center" wrapText="1"/>
    </xf>
    <xf numFmtId="0" fontId="11" fillId="17" borderId="12" xfId="0" applyFont="1" applyFill="1" applyBorder="1"/>
    <xf numFmtId="0" fontId="11" fillId="17" borderId="13" xfId="0" applyFont="1" applyFill="1" applyBorder="1"/>
    <xf numFmtId="0" fontId="13" fillId="5" borderId="6" xfId="3" applyNumberFormat="1" applyFont="1" applyFill="1" applyBorder="1" applyAlignment="1">
      <alignment horizontal="center" vertical="center" wrapText="1"/>
    </xf>
    <xf numFmtId="0" fontId="12" fillId="0" borderId="0" xfId="3"/>
    <xf numFmtId="0" fontId="13" fillId="9" borderId="5" xfId="3" applyNumberFormat="1" applyFont="1" applyFill="1" applyBorder="1" applyAlignment="1">
      <alignment horizontal="center" vertical="center" wrapText="1"/>
    </xf>
    <xf numFmtId="0" fontId="13" fillId="13" borderId="5" xfId="3" applyNumberFormat="1" applyFont="1" applyFill="1" applyBorder="1" applyAlignment="1">
      <alignment horizontal="center" vertical="center" wrapText="1"/>
    </xf>
    <xf numFmtId="0" fontId="12" fillId="0" borderId="0" xfId="3" applyAlignment="1">
      <alignment wrapText="1"/>
    </xf>
    <xf numFmtId="0" fontId="13" fillId="6" borderId="6" xfId="3" applyNumberFormat="1" applyFont="1" applyFill="1" applyBorder="1" applyAlignment="1">
      <alignment horizontal="center" vertical="center" wrapText="1"/>
    </xf>
    <xf numFmtId="0" fontId="7" fillId="9" borderId="5" xfId="1" applyNumberFormat="1" applyFont="1" applyFill="1" applyBorder="1" applyAlignment="1">
      <alignment horizontal="left" vertical="center" wrapText="1"/>
    </xf>
    <xf numFmtId="0" fontId="7" fillId="13" borderId="5" xfId="1" applyNumberFormat="1" applyFont="1" applyFill="1" applyBorder="1" applyAlignment="1">
      <alignment horizontal="left" vertical="center" wrapText="1"/>
    </xf>
    <xf numFmtId="0" fontId="14" fillId="14" borderId="5" xfId="1" applyNumberFormat="1" applyFont="1" applyFill="1" applyBorder="1" applyAlignment="1">
      <alignment horizontal="left" vertical="center" wrapText="1"/>
    </xf>
    <xf numFmtId="0" fontId="13" fillId="13" borderId="5" xfId="3" applyNumberFormat="1" applyFont="1" applyFill="1" applyBorder="1" applyAlignment="1">
      <alignment horizontal="left" vertical="center" wrapText="1"/>
    </xf>
    <xf numFmtId="0" fontId="14" fillId="14" borderId="5" xfId="3" applyNumberFormat="1" applyFont="1" applyFill="1" applyBorder="1" applyAlignment="1">
      <alignment horizontal="left" vertical="center" wrapText="1"/>
    </xf>
    <xf numFmtId="0" fontId="8" fillId="12" borderId="5" xfId="1" applyNumberFormat="1" applyFont="1" applyFill="1" applyBorder="1" applyAlignment="1">
      <alignment horizontal="left" vertical="center" wrapText="1"/>
    </xf>
    <xf numFmtId="0" fontId="14" fillId="18" borderId="5" xfId="3" applyNumberFormat="1" applyFont="1" applyFill="1" applyBorder="1" applyAlignment="1">
      <alignment horizontal="left" vertical="center" wrapText="1"/>
    </xf>
    <xf numFmtId="1" fontId="7" fillId="10" borderId="14" xfId="1" applyNumberFormat="1" applyFont="1" applyFill="1" applyBorder="1" applyAlignment="1">
      <alignment horizontal="center" vertical="center" wrapText="1"/>
    </xf>
    <xf numFmtId="1" fontId="7" fillId="10" borderId="15" xfId="1" applyNumberFormat="1" applyFont="1" applyFill="1" applyBorder="1" applyAlignment="1">
      <alignment horizontal="center" vertical="center" wrapText="1"/>
    </xf>
    <xf numFmtId="1" fontId="7" fillId="10" borderId="2" xfId="1" applyNumberFormat="1" applyFont="1" applyFill="1" applyBorder="1" applyAlignment="1">
      <alignment horizontal="center" vertical="center" wrapText="1"/>
    </xf>
    <xf numFmtId="0" fontId="15" fillId="0" borderId="0" xfId="0" applyFont="1"/>
    <xf numFmtId="0" fontId="0" fillId="0" borderId="0" xfId="0" applyBorder="1" applyAlignment="1">
      <alignment wrapText="1"/>
    </xf>
    <xf numFmtId="0" fontId="15" fillId="16" borderId="8" xfId="0" applyFont="1" applyFill="1" applyBorder="1" applyAlignment="1">
      <alignment vertical="top" wrapText="1"/>
    </xf>
    <xf numFmtId="0" fontId="8" fillId="11" borderId="14" xfId="1" applyNumberFormat="1" applyFont="1" applyFill="1" applyBorder="1" applyAlignment="1">
      <alignment horizontal="center" vertical="center" wrapText="1"/>
    </xf>
    <xf numFmtId="0" fontId="8" fillId="11" borderId="15" xfId="1" applyNumberFormat="1" applyFont="1" applyFill="1" applyBorder="1" applyAlignment="1">
      <alignment horizontal="center" vertical="center" wrapText="1"/>
    </xf>
    <xf numFmtId="0" fontId="16" fillId="11" borderId="2" xfId="1" applyNumberFormat="1" applyFont="1" applyFill="1" applyBorder="1" applyAlignment="1">
      <alignment horizontal="center" vertical="center" wrapText="1"/>
    </xf>
    <xf numFmtId="0" fontId="0" fillId="16" borderId="8" xfId="0" applyFont="1" applyFill="1" applyBorder="1" applyAlignment="1">
      <alignment vertical="top" wrapText="1"/>
    </xf>
    <xf numFmtId="1" fontId="7" fillId="9" borderId="5" xfId="1" applyNumberFormat="1" applyFont="1" applyFill="1" applyBorder="1" applyAlignment="1">
      <alignment horizontal="center" vertical="center" wrapText="1"/>
    </xf>
    <xf numFmtId="1" fontId="7" fillId="10" borderId="5" xfId="1" applyNumberFormat="1" applyFont="1" applyFill="1" applyBorder="1" applyAlignment="1">
      <alignment horizontal="center" vertical="center" wrapText="1"/>
    </xf>
    <xf numFmtId="1" fontId="0" fillId="0" borderId="5" xfId="0" applyNumberFormat="1" applyBorder="1"/>
    <xf numFmtId="0" fontId="3" fillId="19" borderId="5" xfId="0" applyFont="1" applyFill="1" applyBorder="1" applyAlignment="1">
      <alignment horizontal="center"/>
    </xf>
    <xf numFmtId="1" fontId="3" fillId="0" borderId="5" xfId="0" applyNumberFormat="1" applyFont="1" applyBorder="1"/>
    <xf numFmtId="0" fontId="0" fillId="16" borderId="5" xfId="0" applyFill="1" applyBorder="1" applyAlignment="1">
      <alignment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0" fillId="20" borderId="5" xfId="0" applyFill="1" applyBorder="1"/>
    <xf numFmtId="0" fontId="15" fillId="0" borderId="5" xfId="0" applyFont="1" applyBorder="1" applyAlignment="1">
      <alignment vertical="top" wrapText="1"/>
    </xf>
    <xf numFmtId="0" fontId="0" fillId="21" borderId="5" xfId="0" applyFill="1" applyBorder="1" applyAlignment="1" applyProtection="1">
      <alignment vertical="top" wrapText="1"/>
      <protection locked="0"/>
    </xf>
    <xf numFmtId="0" fontId="0" fillId="0" borderId="5" xfId="0" applyFont="1" applyBorder="1" applyAlignment="1">
      <alignment vertical="top" wrapText="1"/>
    </xf>
    <xf numFmtId="0" fontId="7" fillId="4" borderId="5" xfId="1" applyFont="1" applyFill="1" applyBorder="1" applyAlignment="1">
      <alignment horizontal="center" vertical="top" wrapText="1"/>
    </xf>
    <xf numFmtId="0" fontId="7" fillId="5" borderId="5" xfId="1" applyNumberFormat="1" applyFont="1" applyFill="1" applyBorder="1" applyAlignment="1">
      <alignment horizontal="center" vertical="center" wrapText="1"/>
    </xf>
    <xf numFmtId="0" fontId="7" fillId="6" borderId="5" xfId="1" applyNumberFormat="1" applyFont="1" applyFill="1" applyBorder="1" applyAlignment="1">
      <alignment horizontal="center" vertical="center" wrapText="1"/>
    </xf>
    <xf numFmtId="0" fontId="13" fillId="6" borderId="5" xfId="3" applyNumberFormat="1" applyFont="1" applyFill="1" applyBorder="1" applyAlignment="1">
      <alignment horizontal="center" vertical="center" wrapText="1"/>
    </xf>
    <xf numFmtId="0" fontId="0" fillId="0" borderId="5" xfId="0" applyFill="1" applyBorder="1"/>
    <xf numFmtId="0" fontId="17" fillId="16" borderId="5" xfId="0" applyFont="1" applyFill="1" applyBorder="1" applyAlignment="1">
      <alignment vertical="top" wrapText="1"/>
    </xf>
    <xf numFmtId="0" fontId="10" fillId="7" borderId="5" xfId="0" applyFont="1" applyFill="1" applyBorder="1" applyAlignment="1">
      <alignment horizontal="center"/>
    </xf>
    <xf numFmtId="0" fontId="2" fillId="8" borderId="5" xfId="0" applyFont="1" applyFill="1" applyBorder="1" applyAlignment="1">
      <alignment horizontal="center"/>
    </xf>
    <xf numFmtId="0" fontId="2" fillId="4" borderId="5" xfId="1" applyFont="1" applyFill="1" applyBorder="1" applyAlignment="1">
      <alignment horizontal="center" vertical="top" wrapText="1"/>
    </xf>
    <xf numFmtId="0" fontId="19" fillId="11" borderId="5" xfId="1" applyNumberFormat="1" applyFont="1" applyFill="1" applyBorder="1" applyAlignment="1">
      <alignment horizontal="center" vertical="center" wrapText="1"/>
    </xf>
    <xf numFmtId="0" fontId="20" fillId="0" borderId="5" xfId="0" applyFont="1" applyBorder="1" applyAlignment="1">
      <alignment vertical="top" wrapText="1"/>
    </xf>
    <xf numFmtId="0" fontId="22" fillId="16" borderId="5" xfId="0" applyFont="1" applyFill="1" applyBorder="1" applyAlignment="1">
      <alignment vertical="top" wrapText="1"/>
    </xf>
    <xf numFmtId="0" fontId="22" fillId="0" borderId="5" xfId="0" applyFont="1" applyBorder="1" applyAlignment="1">
      <alignment vertical="top" wrapText="1"/>
    </xf>
    <xf numFmtId="0" fontId="22" fillId="0" borderId="5" xfId="0" applyFont="1" applyBorder="1" applyAlignment="1">
      <alignment wrapText="1"/>
    </xf>
    <xf numFmtId="0" fontId="0" fillId="16" borderId="5" xfId="0" applyFill="1" applyBorder="1" applyAlignment="1">
      <alignment vertical="top" wrapText="1"/>
    </xf>
    <xf numFmtId="0" fontId="0" fillId="16" borderId="5" xfId="0" applyFill="1" applyBorder="1" applyAlignment="1">
      <alignment horizontal="left" vertical="top" wrapText="1"/>
    </xf>
    <xf numFmtId="0" fontId="3" fillId="15" borderId="9" xfId="0" applyFont="1" applyFill="1"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xf>
    <xf numFmtId="0" fontId="3" fillId="15" borderId="8" xfId="0" applyFont="1" applyFill="1" applyBorder="1" applyAlignment="1">
      <alignment horizontal="center" vertical="top"/>
    </xf>
    <xf numFmtId="0" fontId="0" fillId="15" borderId="9" xfId="0" applyFill="1" applyBorder="1" applyAlignment="1">
      <alignment horizontal="center" vertical="top"/>
    </xf>
    <xf numFmtId="0" fontId="5" fillId="15" borderId="2" xfId="2" applyFont="1" applyFill="1" applyBorder="1" applyAlignment="1">
      <alignment horizontal="center" vertical="top"/>
    </xf>
    <xf numFmtId="0" fontId="0" fillId="0" borderId="3" xfId="0" applyBorder="1" applyAlignment="1">
      <alignment horizontal="center" vertical="top"/>
    </xf>
    <xf numFmtId="0" fontId="6" fillId="15" borderId="1" xfId="2" applyFont="1" applyFill="1" applyBorder="1" applyAlignment="1">
      <alignment horizontal="center" vertical="top"/>
    </xf>
    <xf numFmtId="0" fontId="0" fillId="15" borderId="1" xfId="0" applyFill="1" applyBorder="1" applyAlignment="1">
      <alignment horizontal="center" vertical="top"/>
    </xf>
    <xf numFmtId="0" fontId="10" fillId="7" borderId="5" xfId="0" applyFont="1" applyFill="1" applyBorder="1" applyAlignment="1">
      <alignment horizontal="center"/>
    </xf>
    <xf numFmtId="0" fontId="2" fillId="8" borderId="5" xfId="0" applyFont="1" applyFill="1" applyBorder="1" applyAlignment="1">
      <alignment horizontal="center"/>
    </xf>
  </cellXfs>
  <cellStyles count="4">
    <cellStyle name="Hyperlink" xfId="3" builtinId="8"/>
    <cellStyle name="Normal" xfId="0" builtinId="0"/>
    <cellStyle name="Normal_Sheet1" xfId="1"/>
    <cellStyle name="Title" xfId="2" builtinId="1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8F8F"/>
      <color rgb="FFFFAFAF"/>
      <color rgb="FFFFFFB9"/>
      <color rgb="FFFEC200"/>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3.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Pages/Cost-Effective-Analysis-Process-CEAP-for-NERC-ERO-Standards.aspx" TargetMode="External"/><Relationship Id="rId2" Type="http://schemas.openxmlformats.org/officeDocument/2006/relationships/hyperlink" Target="https://www.nerc.com/pa/Stand/Resources/Documents/Results-Based_Reliability_Standard_Development_Guidance.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comp/Pages/ERO-Enterprise-Compliance-Auditor-Manual.aspx" TargetMode="External"/><Relationship Id="rId11" Type="http://schemas.openxmlformats.org/officeDocument/2006/relationships/hyperlink" Target="https://www.nerc.com/files/glossary_of_terms.pdf" TargetMode="External"/><Relationship Id="rId5"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4.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Resources/Documents/Results-Based_Reliability_Standard_Development_Guidance.pdf" TargetMode="External"/><Relationship Id="rId2"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Ten_Benchmarks_of_an_Excellent_Reliability_Standard.pdf" TargetMode="External"/><Relationship Id="rId11" Type="http://schemas.openxmlformats.org/officeDocument/2006/relationships/hyperlink" Target="https://www.nerc.com/pa/Stand/Pages/Cost-Effective-Analysis-Process-CEAP-for-NERC-ERO-Standards.aspx" TargetMode="External"/><Relationship Id="rId5" Type="http://schemas.openxmlformats.org/officeDocument/2006/relationships/hyperlink" Target="https://www.nerc.com/pa/comp/Pages/ERO-Enterprise-Compliance-Auditor-Manual.aspx" TargetMode="External"/><Relationship Id="rId10" Type="http://schemas.openxmlformats.org/officeDocument/2006/relationships/hyperlink" Target="https://www.nerc.com/files/glossary_of_terms.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nerc.com/pa/Stand/Resources/Documents/Ten_Benchmarks_of_an_Excellent_Reliability_Standard.pdf" TargetMode="External"/><Relationship Id="rId13" Type="http://schemas.openxmlformats.org/officeDocument/2006/relationships/printerSettings" Target="../printerSettings/printerSettings5.bin"/><Relationship Id="rId3"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Stand/Resources/Documents/Ten_Benchmarks_of_an_Excellent_Reliability_Standard.pdf" TargetMode="External"/><Relationship Id="rId12" Type="http://schemas.openxmlformats.org/officeDocument/2006/relationships/hyperlink" Target="https://www.nerc.com/pa/Stand/Resources/Documents/Results-Based_Reliability_Standard_Development_Guidance.pdf" TargetMode="External"/><Relationship Id="rId2"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Ten_Benchmarks_of_an_Excellent_Reliability_Standard.pdf" TargetMode="External"/><Relationship Id="rId11" Type="http://schemas.openxmlformats.org/officeDocument/2006/relationships/hyperlink" Target="https://www.nerc.com/pa/Stand/Pages/Cost-Effective-Analysis-Process-CEAP-for-NERC-ERO-Standards.aspx" TargetMode="External"/><Relationship Id="rId5" Type="http://schemas.openxmlformats.org/officeDocument/2006/relationships/hyperlink" Target="https://www.nerc.com/pa/comp/Pages/ERO-Enterprise-Compliance-Auditor-Manual.aspx" TargetMode="External"/><Relationship Id="rId10" Type="http://schemas.openxmlformats.org/officeDocument/2006/relationships/hyperlink" Target="https://www.nerc.com/files/glossary_of_terms.pdf" TargetMode="External"/><Relationship Id="rId4" Type="http://schemas.openxmlformats.org/officeDocument/2006/relationships/hyperlink" Target="https://www.nerc.com/pa/Stand/Resources/Documents/Ten_Benchmarks_of_an_Excellent_Reliability_Standard.pdf" TargetMode="External"/><Relationship Id="rId9" Type="http://schemas.openxmlformats.org/officeDocument/2006/relationships/hyperlink" Target="https://www.nerc.com/pa/Stand/Resources/Documents/Ten_Benchmarks_of_an_Excellent_Reliability_Standard.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erc.com/pa/comp/Pages/ERO-Enterprise-Compliance-Auditor-Manual.aspx" TargetMode="External"/><Relationship Id="rId13" Type="http://schemas.openxmlformats.org/officeDocument/2006/relationships/hyperlink" Target="https://www.nerc.com/pa/Stand/Resources/Documents/Ten_Benchmarks_of_an_Excellent_Reliability_Standard.pdf" TargetMode="External"/><Relationship Id="rId18" Type="http://schemas.openxmlformats.org/officeDocument/2006/relationships/hyperlink" Target="https://www.nerc.com/pa/Stand/Pages/Cost-Effective-Analysis-Process-CEAP-for-NERC-ERO-Standards.aspx" TargetMode="External"/><Relationship Id="rId3" Type="http://schemas.openxmlformats.org/officeDocument/2006/relationships/hyperlink" Target="https://www.nerc.com/pa/Stand/Resources/Documents/Reliability_Principles.pdf" TargetMode="External"/><Relationship Id="rId21" Type="http://schemas.openxmlformats.org/officeDocument/2006/relationships/hyperlink" Target="https://www.nerc.com/pa/Stand/Resources/Documents/Ten_Benchmarks_of_an_Excellent_Reliability_Standard.pdf" TargetMode="External"/><Relationship Id="rId7" Type="http://schemas.openxmlformats.org/officeDocument/2006/relationships/hyperlink" Target="https://www.nerc.com/pa/comp/Pages/ERO-Enterprise-Compliance-Auditor-Manual.aspx" TargetMode="External"/><Relationship Id="rId12" Type="http://schemas.openxmlformats.org/officeDocument/2006/relationships/hyperlink" Target="https://www.nerc.com/pa/Stand/Resources/Documents/Ten_Benchmarks_of_an_Excellent_Reliability_Standard.pdf" TargetMode="External"/><Relationship Id="rId17" Type="http://schemas.openxmlformats.org/officeDocument/2006/relationships/hyperlink" Target="https://www.nerc.com/pa/Stand/Pages/Cost-Effective-Analysis-Process-CEAP-for-NERC-ERO-Standards.aspx" TargetMode="External"/><Relationship Id="rId25" Type="http://schemas.openxmlformats.org/officeDocument/2006/relationships/hyperlink" Target="https://www.nerc.com/pa/Stand/Resources/Documents/Ten_Benchmarks_of_an_Excellent_Reliability_Standard.pdf" TargetMode="External"/><Relationship Id="rId2" Type="http://schemas.openxmlformats.org/officeDocument/2006/relationships/hyperlink" Target="https://www.nerc.com/pa/Stand/Pages/FunctionalModel.aspx" TargetMode="External"/><Relationship Id="rId16" Type="http://schemas.openxmlformats.org/officeDocument/2006/relationships/hyperlink" Target="https://www.nerc.com/files/glossary_of_terms.pdf" TargetMode="External"/><Relationship Id="rId20" Type="http://schemas.openxmlformats.org/officeDocument/2006/relationships/hyperlink" Target="https://www.nerc.com/pa/Stand/Resources/Documents/Ten_Benchmarks_of_an_Excellent_Reliability_Standard.pdf" TargetMode="External"/><Relationship Id="rId1" Type="http://schemas.openxmlformats.org/officeDocument/2006/relationships/hyperlink" Target="https://www.nerc.com/pa/Stand/Resources/Documents/Reliability_Principles.pdf" TargetMode="External"/><Relationship Id="rId6" Type="http://schemas.openxmlformats.org/officeDocument/2006/relationships/hyperlink" Target="https://www.nerc.com/pa/Stand/Resources/Documents/Results-Based_Reliability_Standard_Development_Guidance.pdf" TargetMode="External"/><Relationship Id="rId11" Type="http://schemas.openxmlformats.org/officeDocument/2006/relationships/hyperlink" Target="https://www.nerc.com/pa/Stand/Resources/Documents/Ten_Benchmarks_of_an_Excellent_Reliability_Standard.pdf" TargetMode="External"/><Relationship Id="rId24" Type="http://schemas.openxmlformats.org/officeDocument/2006/relationships/hyperlink" Target="https://www.nerc.com/pa/Stand/Resources/Documents/Ten_Benchmarks_of_an_Excellent_Reliability_Standard.pdf" TargetMode="External"/><Relationship Id="rId5" Type="http://schemas.openxmlformats.org/officeDocument/2006/relationships/hyperlink" Target="https://www.nerc.com/pa/Stand/Resources/Documents/Results-Based_Reliability_Standard_Development_Guidance.pdf" TargetMode="External"/><Relationship Id="rId15" Type="http://schemas.openxmlformats.org/officeDocument/2006/relationships/hyperlink" Target="https://www.nerc.com/files/glossary_of_terms.pdf" TargetMode="External"/><Relationship Id="rId23" Type="http://schemas.openxmlformats.org/officeDocument/2006/relationships/hyperlink" Target="https://www.nerc.com/pa/Stand/Resources/Documents/Ten_Benchmarks_of_an_Excellent_Reliability_Standard.pdf" TargetMode="External"/><Relationship Id="rId10" Type="http://schemas.openxmlformats.org/officeDocument/2006/relationships/hyperlink" Target="https://www.nerc.com/pa/Stand/Resources/Documents/Ten_Benchmarks_of_an_Excellent_Reliability_Standard.pdf" TargetMode="External"/><Relationship Id="rId19" Type="http://schemas.openxmlformats.org/officeDocument/2006/relationships/hyperlink" Target="https://www.nerc.com/pa/Stand/Resources/Documents/Ten_Benchmarks_of_an_Excellent_Reliability_Standard.pdf" TargetMode="External"/><Relationship Id="rId4" Type="http://schemas.openxmlformats.org/officeDocument/2006/relationships/hyperlink" Target="https://www.nerc.com/pa/Stand/Pages/FunctionalModel.aspx" TargetMode="External"/><Relationship Id="rId9" Type="http://schemas.openxmlformats.org/officeDocument/2006/relationships/hyperlink" Target="https://www.nerc.com/pa/Stand/Resources/Documents/Ten_Benchmarks_of_an_Excellent_Reliability_Standard.pdf" TargetMode="External"/><Relationship Id="rId14" Type="http://schemas.openxmlformats.org/officeDocument/2006/relationships/hyperlink" Target="https://www.nerc.com/pa/Stand/Resources/Documents/Ten_Benchmarks_of_an_Excellent_Reliability_Standard.pdf" TargetMode="External"/><Relationship Id="rId22" Type="http://schemas.openxmlformats.org/officeDocument/2006/relationships/hyperlink" Target="https://www.nerc.com/pa/Stand/Resources/Documents/Ten_Benchmarks_of_an_Excellent_Reliability_Standar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47"/>
  <sheetViews>
    <sheetView tabSelected="1" zoomScale="110" zoomScaleNormal="110" workbookViewId="0">
      <pane ySplit="3" topLeftCell="A4" activePane="bottomLeft" state="frozen"/>
      <selection activeCell="B1" sqref="B1"/>
      <selection pane="bottomLeft" activeCell="E3" sqref="E1:E1048576"/>
    </sheetView>
  </sheetViews>
  <sheetFormatPr defaultColWidth="8.81640625" defaultRowHeight="14.5" x14ac:dyDescent="0.35"/>
  <cols>
    <col min="1" max="1" width="12.26953125" style="6" bestFit="1" customWidth="1"/>
    <col min="2" max="2" width="7.1796875" style="6" customWidth="1"/>
    <col min="3" max="3" width="9.81640625" style="6" bestFit="1" customWidth="1"/>
    <col min="4" max="4" width="8.26953125" style="6" customWidth="1"/>
    <col min="5" max="5" width="10.26953125" style="6" bestFit="1" customWidth="1"/>
    <col min="6" max="6" width="8.81640625" style="6" bestFit="1" customWidth="1"/>
    <col min="7" max="7" width="10.26953125" style="6" bestFit="1" customWidth="1"/>
    <col min="8" max="8" width="10.453125" style="6" customWidth="1"/>
    <col min="9" max="9" width="8.26953125" style="6" customWidth="1"/>
    <col min="10" max="10" width="10.26953125" style="6" bestFit="1" customWidth="1"/>
    <col min="11" max="11" width="8.26953125" style="6" customWidth="1"/>
    <col min="12" max="12" width="10.26953125" style="6" bestFit="1" customWidth="1"/>
    <col min="13" max="16384" width="8.81640625" style="6"/>
  </cols>
  <sheetData>
    <row r="1" spans="1:12" ht="23.5" x14ac:dyDescent="0.35">
      <c r="A1" s="96" t="s">
        <v>185</v>
      </c>
      <c r="B1" s="97"/>
      <c r="C1" s="97"/>
      <c r="D1" s="97"/>
      <c r="E1" s="97"/>
      <c r="F1" s="97"/>
      <c r="G1" s="97"/>
      <c r="H1" s="97"/>
      <c r="I1" s="97"/>
      <c r="J1" s="97"/>
      <c r="K1" s="97"/>
      <c r="L1" s="97"/>
    </row>
    <row r="2" spans="1:12" ht="14.5" customHeight="1" x14ac:dyDescent="0.35">
      <c r="A2" s="94"/>
      <c r="B2" s="95"/>
      <c r="C2" s="92" t="s">
        <v>9</v>
      </c>
      <c r="D2" s="93"/>
      <c r="E2" s="93"/>
      <c r="F2" s="90"/>
      <c r="G2" s="91"/>
      <c r="H2" s="89" t="s">
        <v>10</v>
      </c>
      <c r="I2" s="90"/>
      <c r="J2" s="90"/>
      <c r="K2" s="90"/>
      <c r="L2" s="91"/>
    </row>
    <row r="3" spans="1:12" ht="15" customHeight="1" x14ac:dyDescent="0.35">
      <c r="A3" s="5" t="s">
        <v>24</v>
      </c>
      <c r="B3" s="4" t="s">
        <v>25</v>
      </c>
      <c r="C3" s="4" t="s">
        <v>120</v>
      </c>
      <c r="D3" s="4" t="s">
        <v>7</v>
      </c>
      <c r="E3" s="4" t="s">
        <v>8</v>
      </c>
      <c r="F3" s="4" t="s">
        <v>12</v>
      </c>
      <c r="G3" s="5" t="s">
        <v>11</v>
      </c>
      <c r="H3" s="4" t="s">
        <v>120</v>
      </c>
      <c r="I3" s="4" t="s">
        <v>7</v>
      </c>
      <c r="J3" s="4" t="s">
        <v>8</v>
      </c>
      <c r="K3" s="4" t="s">
        <v>12</v>
      </c>
      <c r="L3" s="5" t="s">
        <v>11</v>
      </c>
    </row>
    <row r="4" spans="1:12" ht="15" customHeight="1" x14ac:dyDescent="0.35">
      <c r="A4" s="69" t="s">
        <v>69</v>
      </c>
      <c r="B4" s="27" t="s">
        <v>13</v>
      </c>
      <c r="C4" s="7">
        <f>RSTC!W4</f>
        <v>3</v>
      </c>
      <c r="D4" s="7">
        <f>RE!W4</f>
        <v>3</v>
      </c>
      <c r="E4" s="7">
        <f>NERC!W4</f>
        <v>3</v>
      </c>
      <c r="F4" s="23">
        <f t="shared" ref="F4:F47" si="0">AVERAGE(C4:E4)</f>
        <v>3</v>
      </c>
      <c r="G4" s="24">
        <f t="shared" ref="G4:G47" si="1">(MAX(C4:E4)-MIN(C4:E4))</f>
        <v>0</v>
      </c>
      <c r="H4" s="25">
        <f>RSTC!X4</f>
        <v>12</v>
      </c>
      <c r="I4" s="25">
        <f>RE!X4</f>
        <v>12</v>
      </c>
      <c r="J4" s="25">
        <f>NERC!X4</f>
        <v>12</v>
      </c>
      <c r="K4" s="23">
        <f t="shared" ref="K4:K47" si="2">AVERAGE(H4:J4)</f>
        <v>12</v>
      </c>
      <c r="L4" s="24">
        <f t="shared" ref="L4:L47" si="3">(MAX(H4:J4)-MIN(H4:J4))</f>
        <v>0</v>
      </c>
    </row>
    <row r="5" spans="1:12" ht="15" customHeight="1" x14ac:dyDescent="0.35">
      <c r="A5" s="69" t="s">
        <v>69</v>
      </c>
      <c r="B5" s="27" t="s">
        <v>14</v>
      </c>
      <c r="C5" s="7">
        <f>RSTC!W5</f>
        <v>4</v>
      </c>
      <c r="D5" s="7">
        <f>RE!W5</f>
        <v>4</v>
      </c>
      <c r="E5" s="7">
        <f>NERC!W5</f>
        <v>4</v>
      </c>
      <c r="F5" s="23">
        <f t="shared" si="0"/>
        <v>4</v>
      </c>
      <c r="G5" s="24">
        <f t="shared" si="1"/>
        <v>0</v>
      </c>
      <c r="H5" s="25">
        <f>RSTC!X5</f>
        <v>12</v>
      </c>
      <c r="I5" s="25">
        <f>RE!X5</f>
        <v>12</v>
      </c>
      <c r="J5" s="25">
        <f>NERC!X5</f>
        <v>13</v>
      </c>
      <c r="K5" s="23">
        <f t="shared" si="2"/>
        <v>12.333333333333334</v>
      </c>
      <c r="L5" s="24">
        <f t="shared" si="3"/>
        <v>1</v>
      </c>
    </row>
    <row r="6" spans="1:12" ht="15" customHeight="1" x14ac:dyDescent="0.35">
      <c r="A6" s="69" t="s">
        <v>69</v>
      </c>
      <c r="B6" s="27" t="s">
        <v>15</v>
      </c>
      <c r="C6" s="7">
        <f>RSTC!W6</f>
        <v>4</v>
      </c>
      <c r="D6" s="7">
        <f>RE!W6</f>
        <v>3</v>
      </c>
      <c r="E6" s="7">
        <f>NERC!W6</f>
        <v>4</v>
      </c>
      <c r="F6" s="23">
        <f t="shared" si="0"/>
        <v>3.6666666666666665</v>
      </c>
      <c r="G6" s="24">
        <f t="shared" si="1"/>
        <v>1</v>
      </c>
      <c r="H6" s="25">
        <f>RSTC!X6</f>
        <v>12</v>
      </c>
      <c r="I6" s="25">
        <f>RE!X6</f>
        <v>13</v>
      </c>
      <c r="J6" s="25">
        <f>NERC!X6</f>
        <v>13</v>
      </c>
      <c r="K6" s="23">
        <f t="shared" si="2"/>
        <v>12.666666666666666</v>
      </c>
      <c r="L6" s="24">
        <f t="shared" si="3"/>
        <v>1</v>
      </c>
    </row>
    <row r="7" spans="1:12" ht="15" customHeight="1" x14ac:dyDescent="0.35">
      <c r="A7" s="27" t="s">
        <v>70</v>
      </c>
      <c r="B7" s="27" t="s">
        <v>13</v>
      </c>
      <c r="C7" s="7">
        <f>RSTC!W7</f>
        <v>4</v>
      </c>
      <c r="D7" s="7">
        <f>RE!W7</f>
        <v>4</v>
      </c>
      <c r="E7" s="7">
        <f>NERC!W7</f>
        <v>4</v>
      </c>
      <c r="F7" s="23">
        <f t="shared" si="0"/>
        <v>4</v>
      </c>
      <c r="G7" s="24">
        <f t="shared" si="1"/>
        <v>0</v>
      </c>
      <c r="H7" s="25">
        <f>RSTC!X7</f>
        <v>13</v>
      </c>
      <c r="I7" s="25">
        <f>RE!X7</f>
        <v>13</v>
      </c>
      <c r="J7" s="25">
        <f>NERC!X7</f>
        <v>13</v>
      </c>
      <c r="K7" s="23">
        <f t="shared" si="2"/>
        <v>13</v>
      </c>
      <c r="L7" s="24">
        <f t="shared" si="3"/>
        <v>0</v>
      </c>
    </row>
    <row r="8" spans="1:12" ht="15" customHeight="1" x14ac:dyDescent="0.35">
      <c r="A8" s="27" t="s">
        <v>70</v>
      </c>
      <c r="B8" s="27" t="s">
        <v>14</v>
      </c>
      <c r="C8" s="7">
        <f>RSTC!W8</f>
        <v>4</v>
      </c>
      <c r="D8" s="7">
        <f>RE!W8</f>
        <v>4</v>
      </c>
      <c r="E8" s="7">
        <f>NERC!W8</f>
        <v>4</v>
      </c>
      <c r="F8" s="23">
        <f t="shared" si="0"/>
        <v>4</v>
      </c>
      <c r="G8" s="24">
        <f t="shared" si="1"/>
        <v>0</v>
      </c>
      <c r="H8" s="25">
        <f>RSTC!X8</f>
        <v>12</v>
      </c>
      <c r="I8" s="25">
        <f>RE!X8</f>
        <v>13</v>
      </c>
      <c r="J8" s="25">
        <f>NERC!X8</f>
        <v>11</v>
      </c>
      <c r="K8" s="23">
        <f t="shared" si="2"/>
        <v>12</v>
      </c>
      <c r="L8" s="24">
        <f t="shared" si="3"/>
        <v>2</v>
      </c>
    </row>
    <row r="9" spans="1:12" ht="15" customHeight="1" x14ac:dyDescent="0.35">
      <c r="A9" s="27" t="s">
        <v>70</v>
      </c>
      <c r="B9" s="27" t="s">
        <v>15</v>
      </c>
      <c r="C9" s="7">
        <f>RSTC!W9</f>
        <v>4</v>
      </c>
      <c r="D9" s="7">
        <f>RE!W9</f>
        <v>4</v>
      </c>
      <c r="E9" s="7">
        <f>NERC!W9</f>
        <v>4</v>
      </c>
      <c r="F9" s="23">
        <f t="shared" si="0"/>
        <v>4</v>
      </c>
      <c r="G9" s="24">
        <f t="shared" si="1"/>
        <v>0</v>
      </c>
      <c r="H9" s="25">
        <f>RSTC!X9</f>
        <v>13</v>
      </c>
      <c r="I9" s="25">
        <f>RE!X9</f>
        <v>13</v>
      </c>
      <c r="J9" s="25">
        <f>NERC!X9</f>
        <v>13</v>
      </c>
      <c r="K9" s="23">
        <f t="shared" si="2"/>
        <v>13</v>
      </c>
      <c r="L9" s="24">
        <f t="shared" si="3"/>
        <v>0</v>
      </c>
    </row>
    <row r="10" spans="1:12" ht="15" customHeight="1" x14ac:dyDescent="0.35">
      <c r="A10" s="27" t="s">
        <v>70</v>
      </c>
      <c r="B10" s="27" t="s">
        <v>16</v>
      </c>
      <c r="C10" s="7">
        <f>RSTC!W10</f>
        <v>4</v>
      </c>
      <c r="D10" s="7">
        <f>RE!W10</f>
        <v>4</v>
      </c>
      <c r="E10" s="7">
        <f>NERC!W10</f>
        <v>4</v>
      </c>
      <c r="F10" s="23">
        <f t="shared" si="0"/>
        <v>4</v>
      </c>
      <c r="G10" s="24">
        <f t="shared" si="1"/>
        <v>0</v>
      </c>
      <c r="H10" s="25">
        <f>RSTC!X10</f>
        <v>12</v>
      </c>
      <c r="I10" s="25">
        <f>RE!X10</f>
        <v>12</v>
      </c>
      <c r="J10" s="25">
        <f>NERC!X10</f>
        <v>12</v>
      </c>
      <c r="K10" s="23">
        <f t="shared" si="2"/>
        <v>12</v>
      </c>
      <c r="L10" s="24">
        <f t="shared" si="3"/>
        <v>0</v>
      </c>
    </row>
    <row r="11" spans="1:12" ht="15" customHeight="1" x14ac:dyDescent="0.35">
      <c r="A11" s="27" t="s">
        <v>70</v>
      </c>
      <c r="B11" s="27" t="s">
        <v>17</v>
      </c>
      <c r="C11" s="7">
        <f>RSTC!W11</f>
        <v>4</v>
      </c>
      <c r="D11" s="7">
        <f>RE!W11</f>
        <v>4</v>
      </c>
      <c r="E11" s="7">
        <f>NERC!W11</f>
        <v>4</v>
      </c>
      <c r="F11" s="23">
        <f t="shared" si="0"/>
        <v>4</v>
      </c>
      <c r="G11" s="24">
        <f t="shared" si="1"/>
        <v>0</v>
      </c>
      <c r="H11" s="25">
        <f>RSTC!X11</f>
        <v>12</v>
      </c>
      <c r="I11" s="25">
        <f>RE!X11</f>
        <v>11</v>
      </c>
      <c r="J11" s="25">
        <f>NERC!X11</f>
        <v>13</v>
      </c>
      <c r="K11" s="23">
        <f t="shared" si="2"/>
        <v>12</v>
      </c>
      <c r="L11" s="24">
        <f t="shared" si="3"/>
        <v>2</v>
      </c>
    </row>
    <row r="12" spans="1:12" ht="15" customHeight="1" x14ac:dyDescent="0.35">
      <c r="A12" s="27" t="s">
        <v>70</v>
      </c>
      <c r="B12" s="27" t="s">
        <v>18</v>
      </c>
      <c r="C12" s="7">
        <f>RSTC!W12</f>
        <v>4</v>
      </c>
      <c r="D12" s="7">
        <f>RE!W12</f>
        <v>4</v>
      </c>
      <c r="E12" s="7">
        <f>NERC!W12</f>
        <v>4</v>
      </c>
      <c r="F12" s="23">
        <f t="shared" si="0"/>
        <v>4</v>
      </c>
      <c r="G12" s="24">
        <f t="shared" si="1"/>
        <v>0</v>
      </c>
      <c r="H12" s="25">
        <f>RSTC!X12</f>
        <v>12</v>
      </c>
      <c r="I12" s="25">
        <f>RE!X12</f>
        <v>13</v>
      </c>
      <c r="J12" s="25">
        <f>NERC!X12</f>
        <v>12</v>
      </c>
      <c r="K12" s="23">
        <f t="shared" si="2"/>
        <v>12.333333333333334</v>
      </c>
      <c r="L12" s="24">
        <f t="shared" si="3"/>
        <v>1</v>
      </c>
    </row>
    <row r="13" spans="1:12" ht="15" customHeight="1" x14ac:dyDescent="0.35">
      <c r="A13" s="27" t="s">
        <v>70</v>
      </c>
      <c r="B13" s="27" t="s">
        <v>19</v>
      </c>
      <c r="C13" s="7">
        <f>RSTC!W13</f>
        <v>4</v>
      </c>
      <c r="D13" s="7">
        <f>RE!W13</f>
        <v>4</v>
      </c>
      <c r="E13" s="7">
        <f>NERC!W13</f>
        <v>4</v>
      </c>
      <c r="F13" s="23">
        <f t="shared" si="0"/>
        <v>4</v>
      </c>
      <c r="G13" s="24">
        <f t="shared" si="1"/>
        <v>0</v>
      </c>
      <c r="H13" s="25">
        <f>RSTC!X13</f>
        <v>12</v>
      </c>
      <c r="I13" s="25">
        <f>RE!X13</f>
        <v>13</v>
      </c>
      <c r="J13" s="25">
        <f>NERC!X13</f>
        <v>13</v>
      </c>
      <c r="K13" s="23">
        <f t="shared" si="2"/>
        <v>12.666666666666666</v>
      </c>
      <c r="L13" s="24">
        <f t="shared" si="3"/>
        <v>1</v>
      </c>
    </row>
    <row r="14" spans="1:12" ht="15" customHeight="1" x14ac:dyDescent="0.35">
      <c r="A14" s="69" t="s">
        <v>71</v>
      </c>
      <c r="B14" s="27" t="s">
        <v>13</v>
      </c>
      <c r="C14" s="7">
        <f>RSTC!W14</f>
        <v>4</v>
      </c>
      <c r="D14" s="7">
        <f>RE!W14</f>
        <v>2</v>
      </c>
      <c r="E14" s="7">
        <f>NERC!W14</f>
        <v>4</v>
      </c>
      <c r="F14" s="23">
        <f t="shared" si="0"/>
        <v>3.3333333333333335</v>
      </c>
      <c r="G14" s="24">
        <f t="shared" si="1"/>
        <v>2</v>
      </c>
      <c r="H14" s="25">
        <f>RSTC!X14</f>
        <v>13</v>
      </c>
      <c r="I14" s="25">
        <f>RE!X14</f>
        <v>13</v>
      </c>
      <c r="J14" s="25">
        <f>NERC!X14</f>
        <v>12</v>
      </c>
      <c r="K14" s="23">
        <f t="shared" si="2"/>
        <v>12.666666666666666</v>
      </c>
      <c r="L14" s="24">
        <f t="shared" si="3"/>
        <v>1</v>
      </c>
    </row>
    <row r="15" spans="1:12" ht="15" customHeight="1" x14ac:dyDescent="0.35">
      <c r="A15" s="69" t="s">
        <v>71</v>
      </c>
      <c r="B15" s="27" t="s">
        <v>14</v>
      </c>
      <c r="C15" s="7">
        <f>RSTC!W15</f>
        <v>4</v>
      </c>
      <c r="D15" s="7">
        <f>RE!W15</f>
        <v>3</v>
      </c>
      <c r="E15" s="7">
        <f>NERC!W15</f>
        <v>3</v>
      </c>
      <c r="F15" s="23">
        <f t="shared" si="0"/>
        <v>3.3333333333333335</v>
      </c>
      <c r="G15" s="24">
        <f t="shared" si="1"/>
        <v>1</v>
      </c>
      <c r="H15" s="25">
        <f>RSTC!X15</f>
        <v>13</v>
      </c>
      <c r="I15" s="25">
        <f>RE!X15</f>
        <v>13</v>
      </c>
      <c r="J15" s="25">
        <f>NERC!X15</f>
        <v>13</v>
      </c>
      <c r="K15" s="23">
        <f t="shared" si="2"/>
        <v>13</v>
      </c>
      <c r="L15" s="24">
        <f t="shared" si="3"/>
        <v>0</v>
      </c>
    </row>
    <row r="16" spans="1:12" ht="15" customHeight="1" x14ac:dyDescent="0.35">
      <c r="A16" s="27" t="s">
        <v>72</v>
      </c>
      <c r="B16" s="27" t="s">
        <v>13</v>
      </c>
      <c r="C16" s="7">
        <f>RSTC!W16</f>
        <v>4</v>
      </c>
      <c r="D16" s="7">
        <f>RE!W16</f>
        <v>3</v>
      </c>
      <c r="E16" s="7">
        <f>NERC!W16</f>
        <v>3</v>
      </c>
      <c r="F16" s="23">
        <f t="shared" si="0"/>
        <v>3.3333333333333335</v>
      </c>
      <c r="G16" s="24">
        <f t="shared" si="1"/>
        <v>1</v>
      </c>
      <c r="H16" s="25">
        <f>RSTC!X16</f>
        <v>13</v>
      </c>
      <c r="I16" s="25">
        <f>RE!X16</f>
        <v>13</v>
      </c>
      <c r="J16" s="25">
        <f>NERC!X16</f>
        <v>11</v>
      </c>
      <c r="K16" s="23">
        <f t="shared" si="2"/>
        <v>12.333333333333334</v>
      </c>
      <c r="L16" s="24">
        <f t="shared" si="3"/>
        <v>2</v>
      </c>
    </row>
    <row r="17" spans="1:12" ht="15" customHeight="1" x14ac:dyDescent="0.35">
      <c r="A17" s="27" t="s">
        <v>72</v>
      </c>
      <c r="B17" s="27" t="s">
        <v>14</v>
      </c>
      <c r="C17" s="7">
        <f>RSTC!W17</f>
        <v>4</v>
      </c>
      <c r="D17" s="7">
        <f>RE!W17</f>
        <v>3</v>
      </c>
      <c r="E17" s="7">
        <f>NERC!W17</f>
        <v>4</v>
      </c>
      <c r="F17" s="23">
        <f t="shared" si="0"/>
        <v>3.6666666666666665</v>
      </c>
      <c r="G17" s="24">
        <f t="shared" si="1"/>
        <v>1</v>
      </c>
      <c r="H17" s="25">
        <f>RSTC!X17</f>
        <v>13</v>
      </c>
      <c r="I17" s="25">
        <f>RE!X17</f>
        <v>12</v>
      </c>
      <c r="J17" s="25">
        <f>NERC!X17</f>
        <v>13</v>
      </c>
      <c r="K17" s="23">
        <f t="shared" si="2"/>
        <v>12.666666666666666</v>
      </c>
      <c r="L17" s="24">
        <f t="shared" si="3"/>
        <v>1</v>
      </c>
    </row>
    <row r="18" spans="1:12" ht="15" customHeight="1" x14ac:dyDescent="0.35">
      <c r="A18" s="27" t="s">
        <v>72</v>
      </c>
      <c r="B18" s="27" t="s">
        <v>15</v>
      </c>
      <c r="C18" s="7">
        <f>RSTC!W18</f>
        <v>4</v>
      </c>
      <c r="D18" s="7">
        <f>RE!W18</f>
        <v>3</v>
      </c>
      <c r="E18" s="7">
        <f>NERC!W18</f>
        <v>4</v>
      </c>
      <c r="F18" s="23">
        <f t="shared" si="0"/>
        <v>3.6666666666666665</v>
      </c>
      <c r="G18" s="24">
        <f t="shared" si="1"/>
        <v>1</v>
      </c>
      <c r="H18" s="25">
        <f>RSTC!X18</f>
        <v>13</v>
      </c>
      <c r="I18" s="25">
        <f>RE!X18</f>
        <v>13</v>
      </c>
      <c r="J18" s="25">
        <f>NERC!X18</f>
        <v>13</v>
      </c>
      <c r="K18" s="23">
        <f t="shared" si="2"/>
        <v>13</v>
      </c>
      <c r="L18" s="24">
        <f t="shared" si="3"/>
        <v>0</v>
      </c>
    </row>
    <row r="19" spans="1:12" ht="15" customHeight="1" x14ac:dyDescent="0.35">
      <c r="A19" s="27" t="s">
        <v>72</v>
      </c>
      <c r="B19" s="27" t="s">
        <v>16</v>
      </c>
      <c r="C19" s="7">
        <f>RSTC!W19</f>
        <v>4</v>
      </c>
      <c r="D19" s="7">
        <f>RE!W19</f>
        <v>4</v>
      </c>
      <c r="E19" s="7">
        <f>NERC!W19</f>
        <v>4</v>
      </c>
      <c r="F19" s="23">
        <f t="shared" si="0"/>
        <v>4</v>
      </c>
      <c r="G19" s="24">
        <f t="shared" si="1"/>
        <v>0</v>
      </c>
      <c r="H19" s="25">
        <f>RSTC!X19</f>
        <v>12</v>
      </c>
      <c r="I19" s="25">
        <f>RE!X19</f>
        <v>12</v>
      </c>
      <c r="J19" s="25">
        <f>NERC!X19</f>
        <v>12</v>
      </c>
      <c r="K19" s="23">
        <f t="shared" si="2"/>
        <v>12</v>
      </c>
      <c r="L19" s="24">
        <f t="shared" si="3"/>
        <v>0</v>
      </c>
    </row>
    <row r="20" spans="1:12" ht="15" customHeight="1" x14ac:dyDescent="0.35">
      <c r="A20" s="27" t="s">
        <v>72</v>
      </c>
      <c r="B20" s="27" t="s">
        <v>17</v>
      </c>
      <c r="C20" s="7">
        <f>RSTC!W20</f>
        <v>4</v>
      </c>
      <c r="D20" s="7">
        <f>RE!W20</f>
        <v>4</v>
      </c>
      <c r="E20" s="7">
        <f>NERC!W20</f>
        <v>4</v>
      </c>
      <c r="F20" s="23">
        <f t="shared" si="0"/>
        <v>4</v>
      </c>
      <c r="G20" s="24">
        <f t="shared" si="1"/>
        <v>0</v>
      </c>
      <c r="H20" s="25">
        <f>RSTC!X20</f>
        <v>12</v>
      </c>
      <c r="I20" s="25">
        <f>RE!X20</f>
        <v>13</v>
      </c>
      <c r="J20" s="25">
        <f>NERC!X20</f>
        <v>13</v>
      </c>
      <c r="K20" s="23">
        <f t="shared" si="2"/>
        <v>12.666666666666666</v>
      </c>
      <c r="L20" s="24">
        <f t="shared" si="3"/>
        <v>1</v>
      </c>
    </row>
    <row r="21" spans="1:12" ht="15" customHeight="1" x14ac:dyDescent="0.35">
      <c r="A21" s="27" t="s">
        <v>72</v>
      </c>
      <c r="B21" s="27" t="s">
        <v>18</v>
      </c>
      <c r="C21" s="7">
        <f>RSTC!W21</f>
        <v>4</v>
      </c>
      <c r="D21" s="7">
        <f>RE!W21</f>
        <v>4</v>
      </c>
      <c r="E21" s="7">
        <f>NERC!W21</f>
        <v>4</v>
      </c>
      <c r="F21" s="23">
        <f t="shared" si="0"/>
        <v>4</v>
      </c>
      <c r="G21" s="24">
        <f t="shared" si="1"/>
        <v>0</v>
      </c>
      <c r="H21" s="25">
        <f>RSTC!X21</f>
        <v>12</v>
      </c>
      <c r="I21" s="25">
        <f>RE!X21</f>
        <v>13</v>
      </c>
      <c r="J21" s="25">
        <f>NERC!X21</f>
        <v>13</v>
      </c>
      <c r="K21" s="23">
        <f t="shared" si="2"/>
        <v>12.666666666666666</v>
      </c>
      <c r="L21" s="24">
        <f t="shared" si="3"/>
        <v>1</v>
      </c>
    </row>
    <row r="22" spans="1:12" ht="15" customHeight="1" x14ac:dyDescent="0.35">
      <c r="A22" s="27" t="s">
        <v>72</v>
      </c>
      <c r="B22" s="27" t="s">
        <v>19</v>
      </c>
      <c r="C22" s="7">
        <f>RSTC!W22</f>
        <v>4</v>
      </c>
      <c r="D22" s="7">
        <f>RE!W22</f>
        <v>4</v>
      </c>
      <c r="E22" s="7">
        <f>NERC!W22</f>
        <v>3</v>
      </c>
      <c r="F22" s="23">
        <f t="shared" si="0"/>
        <v>3.6666666666666665</v>
      </c>
      <c r="G22" s="24">
        <f t="shared" si="1"/>
        <v>1</v>
      </c>
      <c r="H22" s="25">
        <f>RSTC!X22</f>
        <v>13</v>
      </c>
      <c r="I22" s="25">
        <f>RE!X22</f>
        <v>13</v>
      </c>
      <c r="J22" s="25">
        <f>NERC!X22</f>
        <v>12</v>
      </c>
      <c r="K22" s="23">
        <f t="shared" si="2"/>
        <v>12.666666666666666</v>
      </c>
      <c r="L22" s="24">
        <f t="shared" si="3"/>
        <v>1</v>
      </c>
    </row>
    <row r="23" spans="1:12" ht="15" customHeight="1" x14ac:dyDescent="0.35">
      <c r="A23" s="27" t="s">
        <v>72</v>
      </c>
      <c r="B23" s="27" t="s">
        <v>20</v>
      </c>
      <c r="C23" s="7">
        <f>RSTC!W23</f>
        <v>4</v>
      </c>
      <c r="D23" s="7">
        <f>RE!W23</f>
        <v>4</v>
      </c>
      <c r="E23" s="7">
        <f>NERC!W23</f>
        <v>4</v>
      </c>
      <c r="F23" s="23">
        <f t="shared" si="0"/>
        <v>4</v>
      </c>
      <c r="G23" s="24">
        <f t="shared" si="1"/>
        <v>0</v>
      </c>
      <c r="H23" s="25">
        <f>RSTC!X23</f>
        <v>13</v>
      </c>
      <c r="I23" s="25">
        <f>RE!X23</f>
        <v>13</v>
      </c>
      <c r="J23" s="25">
        <f>NERC!X23</f>
        <v>13</v>
      </c>
      <c r="K23" s="23">
        <f t="shared" si="2"/>
        <v>13</v>
      </c>
      <c r="L23" s="24">
        <f t="shared" si="3"/>
        <v>0</v>
      </c>
    </row>
    <row r="24" spans="1:12" ht="15" customHeight="1" x14ac:dyDescent="0.35">
      <c r="A24" s="27" t="s">
        <v>72</v>
      </c>
      <c r="B24" s="27" t="s">
        <v>21</v>
      </c>
      <c r="C24" s="7">
        <f>RSTC!W24</f>
        <v>4</v>
      </c>
      <c r="D24" s="7">
        <f>RE!W24</f>
        <v>4</v>
      </c>
      <c r="E24" s="7">
        <f>NERC!W24</f>
        <v>4</v>
      </c>
      <c r="F24" s="23">
        <f t="shared" si="0"/>
        <v>4</v>
      </c>
      <c r="G24" s="24">
        <f t="shared" si="1"/>
        <v>0</v>
      </c>
      <c r="H24" s="25">
        <f>RSTC!X24</f>
        <v>13</v>
      </c>
      <c r="I24" s="25">
        <f>RE!X24</f>
        <v>13</v>
      </c>
      <c r="J24" s="25">
        <f>NERC!X24</f>
        <v>13</v>
      </c>
      <c r="K24" s="23">
        <f t="shared" si="2"/>
        <v>13</v>
      </c>
      <c r="L24" s="24">
        <f t="shared" si="3"/>
        <v>0</v>
      </c>
    </row>
    <row r="25" spans="1:12" ht="15" customHeight="1" x14ac:dyDescent="0.35">
      <c r="A25" s="27" t="s">
        <v>72</v>
      </c>
      <c r="B25" s="27" t="s">
        <v>22</v>
      </c>
      <c r="C25" s="7">
        <f>RSTC!W25</f>
        <v>4</v>
      </c>
      <c r="D25" s="7">
        <f>RE!W25</f>
        <v>4</v>
      </c>
      <c r="E25" s="7">
        <f>NERC!W25</f>
        <v>4</v>
      </c>
      <c r="F25" s="23">
        <f t="shared" si="0"/>
        <v>4</v>
      </c>
      <c r="G25" s="24">
        <f t="shared" si="1"/>
        <v>0</v>
      </c>
      <c r="H25" s="25">
        <f>RSTC!X25</f>
        <v>12</v>
      </c>
      <c r="I25" s="25">
        <f>RE!X25</f>
        <v>13</v>
      </c>
      <c r="J25" s="25">
        <f>NERC!X25</f>
        <v>13</v>
      </c>
      <c r="K25" s="23">
        <f t="shared" si="2"/>
        <v>12.666666666666666</v>
      </c>
      <c r="L25" s="24">
        <f t="shared" si="3"/>
        <v>1</v>
      </c>
    </row>
    <row r="26" spans="1:12" ht="15" customHeight="1" x14ac:dyDescent="0.35">
      <c r="A26" s="27" t="s">
        <v>72</v>
      </c>
      <c r="B26" s="27" t="s">
        <v>23</v>
      </c>
      <c r="C26" s="7">
        <f>RSTC!W26</f>
        <v>4</v>
      </c>
      <c r="D26" s="7">
        <f>RE!W26</f>
        <v>3</v>
      </c>
      <c r="E26" s="7">
        <f>NERC!W26</f>
        <v>4</v>
      </c>
      <c r="F26" s="23">
        <f t="shared" si="0"/>
        <v>3.6666666666666665</v>
      </c>
      <c r="G26" s="24">
        <f t="shared" si="1"/>
        <v>1</v>
      </c>
      <c r="H26" s="25">
        <f>RSTC!X26</f>
        <v>12</v>
      </c>
      <c r="I26" s="25">
        <f>RE!X26</f>
        <v>13</v>
      </c>
      <c r="J26" s="25">
        <f>NERC!X26</f>
        <v>13</v>
      </c>
      <c r="K26" s="23">
        <f t="shared" si="2"/>
        <v>12.666666666666666</v>
      </c>
      <c r="L26" s="24">
        <f t="shared" si="3"/>
        <v>1</v>
      </c>
    </row>
    <row r="27" spans="1:12" ht="15" customHeight="1" x14ac:dyDescent="0.35">
      <c r="A27" s="27" t="s">
        <v>72</v>
      </c>
      <c r="B27" s="27" t="s">
        <v>32</v>
      </c>
      <c r="C27" s="7">
        <f>RSTC!W27</f>
        <v>4</v>
      </c>
      <c r="D27" s="7">
        <f>RE!W27</f>
        <v>3</v>
      </c>
      <c r="E27" s="7">
        <f>NERC!W27</f>
        <v>4</v>
      </c>
      <c r="F27" s="23">
        <f t="shared" si="0"/>
        <v>3.6666666666666665</v>
      </c>
      <c r="G27" s="24">
        <f t="shared" si="1"/>
        <v>1</v>
      </c>
      <c r="H27" s="25">
        <f>RSTC!X27</f>
        <v>13</v>
      </c>
      <c r="I27" s="25">
        <f>RE!X27</f>
        <v>13</v>
      </c>
      <c r="J27" s="25">
        <f>NERC!X27</f>
        <v>13</v>
      </c>
      <c r="K27" s="23">
        <f t="shared" si="2"/>
        <v>13</v>
      </c>
      <c r="L27" s="24">
        <f t="shared" si="3"/>
        <v>0</v>
      </c>
    </row>
    <row r="28" spans="1:12" ht="15" customHeight="1" x14ac:dyDescent="0.35">
      <c r="A28" s="27" t="s">
        <v>72</v>
      </c>
      <c r="B28" s="27" t="s">
        <v>33</v>
      </c>
      <c r="C28" s="7">
        <f>RSTC!W28</f>
        <v>4</v>
      </c>
      <c r="D28" s="7">
        <f>RE!W28</f>
        <v>3</v>
      </c>
      <c r="E28" s="7">
        <f>NERC!W28</f>
        <v>4</v>
      </c>
      <c r="F28" s="23">
        <f t="shared" si="0"/>
        <v>3.6666666666666665</v>
      </c>
      <c r="G28" s="24">
        <f t="shared" si="1"/>
        <v>1</v>
      </c>
      <c r="H28" s="25">
        <f>RSTC!X28</f>
        <v>12</v>
      </c>
      <c r="I28" s="25">
        <f>RE!X28</f>
        <v>13</v>
      </c>
      <c r="J28" s="25">
        <f>NERC!X28</f>
        <v>13</v>
      </c>
      <c r="K28" s="23">
        <f t="shared" si="2"/>
        <v>12.666666666666666</v>
      </c>
      <c r="L28" s="24">
        <f t="shared" si="3"/>
        <v>1</v>
      </c>
    </row>
    <row r="29" spans="1:12" ht="15" customHeight="1" x14ac:dyDescent="0.35">
      <c r="A29" s="27" t="s">
        <v>72</v>
      </c>
      <c r="B29" s="27" t="s">
        <v>34</v>
      </c>
      <c r="C29" s="7">
        <f>RSTC!W29</f>
        <v>4</v>
      </c>
      <c r="D29" s="7">
        <f>RE!W29</f>
        <v>3</v>
      </c>
      <c r="E29" s="7">
        <f>NERC!W29</f>
        <v>4</v>
      </c>
      <c r="F29" s="23">
        <f t="shared" si="0"/>
        <v>3.6666666666666665</v>
      </c>
      <c r="G29" s="24">
        <f t="shared" si="1"/>
        <v>1</v>
      </c>
      <c r="H29" s="25">
        <f>RSTC!X29</f>
        <v>13</v>
      </c>
      <c r="I29" s="25">
        <f>RE!X29</f>
        <v>13</v>
      </c>
      <c r="J29" s="25">
        <f>NERC!X29</f>
        <v>12</v>
      </c>
      <c r="K29" s="23">
        <f t="shared" si="2"/>
        <v>12.666666666666666</v>
      </c>
      <c r="L29" s="24">
        <f t="shared" si="3"/>
        <v>1</v>
      </c>
    </row>
    <row r="30" spans="1:12" ht="15" customHeight="1" x14ac:dyDescent="0.35">
      <c r="A30" s="27" t="s">
        <v>72</v>
      </c>
      <c r="B30" s="27" t="s">
        <v>35</v>
      </c>
      <c r="C30" s="7">
        <f>RSTC!W30</f>
        <v>4</v>
      </c>
      <c r="D30" s="7">
        <f>RE!W30</f>
        <v>3</v>
      </c>
      <c r="E30" s="7">
        <f>NERC!W30</f>
        <v>4</v>
      </c>
      <c r="F30" s="23">
        <f t="shared" si="0"/>
        <v>3.6666666666666665</v>
      </c>
      <c r="G30" s="24">
        <f t="shared" si="1"/>
        <v>1</v>
      </c>
      <c r="H30" s="25">
        <f>RSTC!X30</f>
        <v>13</v>
      </c>
      <c r="I30" s="25">
        <f>RE!X30</f>
        <v>13</v>
      </c>
      <c r="J30" s="25">
        <f>NERC!X30</f>
        <v>13</v>
      </c>
      <c r="K30" s="23">
        <f t="shared" si="2"/>
        <v>13</v>
      </c>
      <c r="L30" s="24">
        <f t="shared" si="3"/>
        <v>0</v>
      </c>
    </row>
    <row r="31" spans="1:12" ht="15" customHeight="1" x14ac:dyDescent="0.35">
      <c r="A31" s="27" t="s">
        <v>72</v>
      </c>
      <c r="B31" s="27" t="s">
        <v>36</v>
      </c>
      <c r="C31" s="7">
        <f>RSTC!W31</f>
        <v>4</v>
      </c>
      <c r="D31" s="7">
        <f>RE!W31</f>
        <v>3</v>
      </c>
      <c r="E31" s="7">
        <f>NERC!W31</f>
        <v>4</v>
      </c>
      <c r="F31" s="23">
        <f t="shared" si="0"/>
        <v>3.6666666666666665</v>
      </c>
      <c r="G31" s="24">
        <f t="shared" si="1"/>
        <v>1</v>
      </c>
      <c r="H31" s="25">
        <f>RSTC!X31</f>
        <v>12</v>
      </c>
      <c r="I31" s="25">
        <f>RE!X31</f>
        <v>13</v>
      </c>
      <c r="J31" s="25">
        <f>NERC!X31</f>
        <v>13</v>
      </c>
      <c r="K31" s="23">
        <f t="shared" si="2"/>
        <v>12.666666666666666</v>
      </c>
      <c r="L31" s="24">
        <f t="shared" si="3"/>
        <v>1</v>
      </c>
    </row>
    <row r="32" spans="1:12" ht="15" customHeight="1" x14ac:dyDescent="0.35">
      <c r="A32" s="69" t="s">
        <v>73</v>
      </c>
      <c r="B32" s="27" t="s">
        <v>13</v>
      </c>
      <c r="C32" s="7">
        <f>RSTC!W32</f>
        <v>4</v>
      </c>
      <c r="D32" s="7">
        <f>RE!W32</f>
        <v>4</v>
      </c>
      <c r="E32" s="7">
        <f>NERC!W32</f>
        <v>4</v>
      </c>
      <c r="F32" s="23">
        <f t="shared" si="0"/>
        <v>4</v>
      </c>
      <c r="G32" s="24">
        <f t="shared" si="1"/>
        <v>0</v>
      </c>
      <c r="H32" s="25">
        <f>RSTC!X32</f>
        <v>13</v>
      </c>
      <c r="I32" s="25">
        <f>RE!X32</f>
        <v>13</v>
      </c>
      <c r="J32" s="25">
        <f>NERC!X32</f>
        <v>12</v>
      </c>
      <c r="K32" s="23">
        <f t="shared" si="2"/>
        <v>12.666666666666666</v>
      </c>
      <c r="L32" s="24">
        <f t="shared" si="3"/>
        <v>1</v>
      </c>
    </row>
    <row r="33" spans="1:12" ht="15" customHeight="1" x14ac:dyDescent="0.35">
      <c r="A33" s="69" t="s">
        <v>73</v>
      </c>
      <c r="B33" s="27" t="s">
        <v>14</v>
      </c>
      <c r="C33" s="7">
        <f>RSTC!W33</f>
        <v>3</v>
      </c>
      <c r="D33" s="7">
        <f>RE!W33</f>
        <v>4</v>
      </c>
      <c r="E33" s="7">
        <f>NERC!W33</f>
        <v>4</v>
      </c>
      <c r="F33" s="23">
        <f t="shared" si="0"/>
        <v>3.6666666666666665</v>
      </c>
      <c r="G33" s="24">
        <f t="shared" si="1"/>
        <v>1</v>
      </c>
      <c r="H33" s="25">
        <f>RSTC!X33</f>
        <v>12</v>
      </c>
      <c r="I33" s="25">
        <f>RE!X33</f>
        <v>13</v>
      </c>
      <c r="J33" s="25">
        <f>NERC!X33</f>
        <v>13</v>
      </c>
      <c r="K33" s="23">
        <f t="shared" si="2"/>
        <v>12.666666666666666</v>
      </c>
      <c r="L33" s="24">
        <f t="shared" si="3"/>
        <v>1</v>
      </c>
    </row>
    <row r="34" spans="1:12" ht="15" customHeight="1" x14ac:dyDescent="0.35">
      <c r="A34" s="69" t="s">
        <v>73</v>
      </c>
      <c r="B34" s="27" t="s">
        <v>15</v>
      </c>
      <c r="C34" s="7">
        <f>RSTC!W34</f>
        <v>4</v>
      </c>
      <c r="D34" s="7">
        <f>RE!W34</f>
        <v>4</v>
      </c>
      <c r="E34" s="7">
        <f>NERC!W34</f>
        <v>4</v>
      </c>
      <c r="F34" s="23">
        <f t="shared" si="0"/>
        <v>4</v>
      </c>
      <c r="G34" s="24">
        <f t="shared" si="1"/>
        <v>0</v>
      </c>
      <c r="H34" s="25">
        <f>RSTC!X34</f>
        <v>13</v>
      </c>
      <c r="I34" s="25">
        <f>RE!X34</f>
        <v>13</v>
      </c>
      <c r="J34" s="25">
        <f>NERC!X34</f>
        <v>13</v>
      </c>
      <c r="K34" s="23">
        <f t="shared" si="2"/>
        <v>13</v>
      </c>
      <c r="L34" s="24">
        <f t="shared" si="3"/>
        <v>0</v>
      </c>
    </row>
    <row r="35" spans="1:12" ht="15" customHeight="1" x14ac:dyDescent="0.35">
      <c r="A35" s="69" t="s">
        <v>73</v>
      </c>
      <c r="B35" s="27" t="s">
        <v>16</v>
      </c>
      <c r="C35" s="7">
        <f>RSTC!W35</f>
        <v>4</v>
      </c>
      <c r="D35" s="7">
        <f>RE!W35</f>
        <v>4</v>
      </c>
      <c r="E35" s="7">
        <f>NERC!W35</f>
        <v>4</v>
      </c>
      <c r="F35" s="23">
        <f t="shared" si="0"/>
        <v>4</v>
      </c>
      <c r="G35" s="24">
        <f t="shared" si="1"/>
        <v>0</v>
      </c>
      <c r="H35" s="25">
        <f>RSTC!X35</f>
        <v>13</v>
      </c>
      <c r="I35" s="25">
        <f>RE!X35</f>
        <v>13</v>
      </c>
      <c r="J35" s="25">
        <f>NERC!X35</f>
        <v>13</v>
      </c>
      <c r="K35" s="23">
        <f t="shared" si="2"/>
        <v>13</v>
      </c>
      <c r="L35" s="24">
        <f t="shared" si="3"/>
        <v>0</v>
      </c>
    </row>
    <row r="36" spans="1:12" ht="15" customHeight="1" x14ac:dyDescent="0.35">
      <c r="A36" s="69" t="s">
        <v>73</v>
      </c>
      <c r="B36" s="27" t="s">
        <v>17</v>
      </c>
      <c r="C36" s="7">
        <f>RSTC!W36</f>
        <v>4</v>
      </c>
      <c r="D36" s="7">
        <f>RE!W36</f>
        <v>3</v>
      </c>
      <c r="E36" s="7">
        <f>NERC!W36</f>
        <v>4</v>
      </c>
      <c r="F36" s="23">
        <f t="shared" si="0"/>
        <v>3.6666666666666665</v>
      </c>
      <c r="G36" s="24">
        <f t="shared" si="1"/>
        <v>1</v>
      </c>
      <c r="H36" s="25">
        <f>RSTC!X36</f>
        <v>13</v>
      </c>
      <c r="I36" s="25">
        <f>RE!X36</f>
        <v>13</v>
      </c>
      <c r="J36" s="25">
        <f>NERC!X36</f>
        <v>13</v>
      </c>
      <c r="K36" s="23">
        <f t="shared" si="2"/>
        <v>13</v>
      </c>
      <c r="L36" s="24">
        <f t="shared" si="3"/>
        <v>0</v>
      </c>
    </row>
    <row r="37" spans="1:12" ht="15" customHeight="1" x14ac:dyDescent="0.35">
      <c r="A37" s="69" t="s">
        <v>73</v>
      </c>
      <c r="B37" s="27" t="s">
        <v>18</v>
      </c>
      <c r="C37" s="7">
        <f>RSTC!W37</f>
        <v>4</v>
      </c>
      <c r="D37" s="7">
        <f>RE!W37</f>
        <v>4</v>
      </c>
      <c r="E37" s="7">
        <f>NERC!W37</f>
        <v>4</v>
      </c>
      <c r="F37" s="23">
        <f t="shared" si="0"/>
        <v>4</v>
      </c>
      <c r="G37" s="24">
        <f t="shared" si="1"/>
        <v>0</v>
      </c>
      <c r="H37" s="25">
        <f>RSTC!X37</f>
        <v>12</v>
      </c>
      <c r="I37" s="25">
        <f>RE!X37</f>
        <v>12</v>
      </c>
      <c r="J37" s="25">
        <f>NERC!X37</f>
        <v>13</v>
      </c>
      <c r="K37" s="23">
        <f t="shared" si="2"/>
        <v>12.333333333333334</v>
      </c>
      <c r="L37" s="24">
        <f t="shared" si="3"/>
        <v>1</v>
      </c>
    </row>
    <row r="38" spans="1:12" ht="15" customHeight="1" x14ac:dyDescent="0.35">
      <c r="A38" s="69" t="s">
        <v>73</v>
      </c>
      <c r="B38" s="27" t="s">
        <v>19</v>
      </c>
      <c r="C38" s="7">
        <f>RSTC!W38</f>
        <v>4</v>
      </c>
      <c r="D38" s="7">
        <f>RE!W38</f>
        <v>4</v>
      </c>
      <c r="E38" s="7">
        <f>NERC!W38</f>
        <v>4</v>
      </c>
      <c r="F38" s="23">
        <f t="shared" si="0"/>
        <v>4</v>
      </c>
      <c r="G38" s="24">
        <f t="shared" si="1"/>
        <v>0</v>
      </c>
      <c r="H38" s="25">
        <f>RSTC!X38</f>
        <v>13</v>
      </c>
      <c r="I38" s="25">
        <f>RE!X38</f>
        <v>13</v>
      </c>
      <c r="J38" s="25">
        <f>NERC!X38</f>
        <v>12</v>
      </c>
      <c r="K38" s="23">
        <f t="shared" si="2"/>
        <v>12.666666666666666</v>
      </c>
      <c r="L38" s="24">
        <f t="shared" si="3"/>
        <v>1</v>
      </c>
    </row>
    <row r="39" spans="1:12" ht="15" customHeight="1" x14ac:dyDescent="0.35">
      <c r="A39" s="69" t="s">
        <v>73</v>
      </c>
      <c r="B39" s="27" t="s">
        <v>20</v>
      </c>
      <c r="C39" s="7">
        <f>RSTC!W39</f>
        <v>3</v>
      </c>
      <c r="D39" s="7">
        <f>RE!W39</f>
        <v>4</v>
      </c>
      <c r="E39" s="7">
        <f>NERC!W39</f>
        <v>4</v>
      </c>
      <c r="F39" s="23">
        <f t="shared" si="0"/>
        <v>3.6666666666666665</v>
      </c>
      <c r="G39" s="24">
        <f t="shared" si="1"/>
        <v>1</v>
      </c>
      <c r="H39" s="25">
        <f>RSTC!X39</f>
        <v>12</v>
      </c>
      <c r="I39" s="25">
        <f>RE!X39</f>
        <v>13</v>
      </c>
      <c r="J39" s="25">
        <f>NERC!X39</f>
        <v>13</v>
      </c>
      <c r="K39" s="23">
        <f t="shared" si="2"/>
        <v>12.666666666666666</v>
      </c>
      <c r="L39" s="24">
        <f t="shared" si="3"/>
        <v>1</v>
      </c>
    </row>
    <row r="40" spans="1:12" ht="15" customHeight="1" x14ac:dyDescent="0.35">
      <c r="A40" s="27" t="s">
        <v>74</v>
      </c>
      <c r="B40" s="27" t="s">
        <v>13</v>
      </c>
      <c r="C40" s="7">
        <f>RSTC!W40</f>
        <v>4</v>
      </c>
      <c r="D40" s="7">
        <f>RE!W40</f>
        <v>3</v>
      </c>
      <c r="E40" s="7">
        <f>NERC!W40</f>
        <v>4</v>
      </c>
      <c r="F40" s="23">
        <f t="shared" si="0"/>
        <v>3.6666666666666665</v>
      </c>
      <c r="G40" s="24">
        <f t="shared" si="1"/>
        <v>1</v>
      </c>
      <c r="H40" s="25">
        <f>RSTC!X40</f>
        <v>13</v>
      </c>
      <c r="I40" s="25">
        <f>RE!X40</f>
        <v>12</v>
      </c>
      <c r="J40" s="25">
        <f>NERC!X40</f>
        <v>11</v>
      </c>
      <c r="K40" s="23">
        <f t="shared" si="2"/>
        <v>12</v>
      </c>
      <c r="L40" s="24">
        <f t="shared" si="3"/>
        <v>2</v>
      </c>
    </row>
    <row r="41" spans="1:12" ht="15" customHeight="1" x14ac:dyDescent="0.35">
      <c r="A41" s="27" t="s">
        <v>74</v>
      </c>
      <c r="B41" s="27" t="s">
        <v>14</v>
      </c>
      <c r="C41" s="7">
        <f>RSTC!W41</f>
        <v>4</v>
      </c>
      <c r="D41" s="7">
        <f>RE!W41</f>
        <v>4</v>
      </c>
      <c r="E41" s="7">
        <f>NERC!W41</f>
        <v>4</v>
      </c>
      <c r="F41" s="23">
        <f t="shared" si="0"/>
        <v>4</v>
      </c>
      <c r="G41" s="24">
        <f t="shared" si="1"/>
        <v>0</v>
      </c>
      <c r="H41" s="25">
        <f>RSTC!X41</f>
        <v>13</v>
      </c>
      <c r="I41" s="25">
        <f>RE!X41</f>
        <v>12</v>
      </c>
      <c r="J41" s="25">
        <f>NERC!X41</f>
        <v>13</v>
      </c>
      <c r="K41" s="23">
        <f t="shared" si="2"/>
        <v>12.666666666666666</v>
      </c>
      <c r="L41" s="24">
        <f t="shared" si="3"/>
        <v>1</v>
      </c>
    </row>
    <row r="42" spans="1:12" ht="15" customHeight="1" x14ac:dyDescent="0.35">
      <c r="A42" s="27" t="s">
        <v>74</v>
      </c>
      <c r="B42" s="27" t="s">
        <v>15</v>
      </c>
      <c r="C42" s="7">
        <f>RSTC!W42</f>
        <v>4</v>
      </c>
      <c r="D42" s="7">
        <f>RE!W42</f>
        <v>3</v>
      </c>
      <c r="E42" s="7">
        <f>NERC!W42</f>
        <v>4</v>
      </c>
      <c r="F42" s="23">
        <f t="shared" si="0"/>
        <v>3.6666666666666665</v>
      </c>
      <c r="G42" s="24">
        <f t="shared" si="1"/>
        <v>1</v>
      </c>
      <c r="H42" s="25">
        <f>RSTC!X42</f>
        <v>13</v>
      </c>
      <c r="I42" s="25">
        <f>RE!X42</f>
        <v>12</v>
      </c>
      <c r="J42" s="25">
        <f>NERC!X42</f>
        <v>13</v>
      </c>
      <c r="K42" s="23">
        <f t="shared" si="2"/>
        <v>12.666666666666666</v>
      </c>
      <c r="L42" s="24">
        <f t="shared" si="3"/>
        <v>1</v>
      </c>
    </row>
    <row r="43" spans="1:12" ht="15" customHeight="1" x14ac:dyDescent="0.35">
      <c r="A43" s="27" t="s">
        <v>74</v>
      </c>
      <c r="B43" s="27" t="s">
        <v>16</v>
      </c>
      <c r="C43" s="7">
        <f>RSTC!W43</f>
        <v>4</v>
      </c>
      <c r="D43" s="7">
        <f>RE!W43</f>
        <v>3</v>
      </c>
      <c r="E43" s="7">
        <f>NERC!W43</f>
        <v>4</v>
      </c>
      <c r="F43" s="23">
        <f t="shared" si="0"/>
        <v>3.6666666666666665</v>
      </c>
      <c r="G43" s="24">
        <f t="shared" si="1"/>
        <v>1</v>
      </c>
      <c r="H43" s="25">
        <f>RSTC!X43</f>
        <v>13</v>
      </c>
      <c r="I43" s="25">
        <f>RE!X43</f>
        <v>12</v>
      </c>
      <c r="J43" s="25">
        <f>NERC!X43</f>
        <v>13</v>
      </c>
      <c r="K43" s="23">
        <f t="shared" si="2"/>
        <v>12.666666666666666</v>
      </c>
      <c r="L43" s="24">
        <f t="shared" si="3"/>
        <v>1</v>
      </c>
    </row>
    <row r="44" spans="1:12" ht="15" customHeight="1" x14ac:dyDescent="0.35">
      <c r="A44" s="27" t="s">
        <v>74</v>
      </c>
      <c r="B44" s="27" t="s">
        <v>17</v>
      </c>
      <c r="C44" s="7">
        <f>RSTC!W44</f>
        <v>4</v>
      </c>
      <c r="D44" s="7">
        <f>RE!W44</f>
        <v>4</v>
      </c>
      <c r="E44" s="7">
        <f>NERC!W44</f>
        <v>4</v>
      </c>
      <c r="F44" s="23">
        <f t="shared" si="0"/>
        <v>4</v>
      </c>
      <c r="G44" s="24">
        <f t="shared" si="1"/>
        <v>0</v>
      </c>
      <c r="H44" s="25">
        <f>RSTC!X44</f>
        <v>12</v>
      </c>
      <c r="I44" s="25">
        <f>RE!X44</f>
        <v>13</v>
      </c>
      <c r="J44" s="25">
        <f>NERC!X44</f>
        <v>13</v>
      </c>
      <c r="K44" s="23">
        <f t="shared" si="2"/>
        <v>12.666666666666666</v>
      </c>
      <c r="L44" s="24">
        <f t="shared" si="3"/>
        <v>1</v>
      </c>
    </row>
    <row r="45" spans="1:12" ht="15" customHeight="1" x14ac:dyDescent="0.35">
      <c r="A45" s="27" t="s">
        <v>74</v>
      </c>
      <c r="B45" s="27" t="s">
        <v>18</v>
      </c>
      <c r="C45" s="7">
        <f>RSTC!W45</f>
        <v>4</v>
      </c>
      <c r="D45" s="7">
        <f>RE!W45</f>
        <v>4</v>
      </c>
      <c r="E45" s="7">
        <f>NERC!W45</f>
        <v>4</v>
      </c>
      <c r="F45" s="23">
        <f t="shared" si="0"/>
        <v>4</v>
      </c>
      <c r="G45" s="24">
        <f t="shared" si="1"/>
        <v>0</v>
      </c>
      <c r="H45" s="25">
        <f>RSTC!X45</f>
        <v>12</v>
      </c>
      <c r="I45" s="25">
        <f>RE!X45</f>
        <v>12</v>
      </c>
      <c r="J45" s="25">
        <f>NERC!X45</f>
        <v>13</v>
      </c>
      <c r="K45" s="23">
        <f t="shared" si="2"/>
        <v>12.333333333333334</v>
      </c>
      <c r="L45" s="24">
        <f t="shared" si="3"/>
        <v>1</v>
      </c>
    </row>
    <row r="46" spans="1:12" ht="15" customHeight="1" x14ac:dyDescent="0.35">
      <c r="A46" s="27" t="s">
        <v>74</v>
      </c>
      <c r="B46" s="27" t="s">
        <v>19</v>
      </c>
      <c r="C46" s="7">
        <f>RSTC!W46</f>
        <v>4</v>
      </c>
      <c r="D46" s="7">
        <f>RE!W46</f>
        <v>4</v>
      </c>
      <c r="E46" s="7">
        <f>NERC!W46</f>
        <v>4</v>
      </c>
      <c r="F46" s="23">
        <f t="shared" si="0"/>
        <v>4</v>
      </c>
      <c r="G46" s="24">
        <f t="shared" si="1"/>
        <v>0</v>
      </c>
      <c r="H46" s="25">
        <f>RSTC!X46</f>
        <v>13</v>
      </c>
      <c r="I46" s="25">
        <f>RE!X46</f>
        <v>13</v>
      </c>
      <c r="J46" s="25">
        <f>NERC!X46</f>
        <v>13</v>
      </c>
      <c r="K46" s="23">
        <f t="shared" si="2"/>
        <v>13</v>
      </c>
      <c r="L46" s="24">
        <f t="shared" si="3"/>
        <v>0</v>
      </c>
    </row>
    <row r="47" spans="1:12" ht="15" customHeight="1" x14ac:dyDescent="0.35">
      <c r="A47" s="27" t="s">
        <v>74</v>
      </c>
      <c r="B47" s="27" t="s">
        <v>20</v>
      </c>
      <c r="C47" s="7">
        <f>RSTC!W47</f>
        <v>4</v>
      </c>
      <c r="D47" s="7">
        <f>RE!W47</f>
        <v>3</v>
      </c>
      <c r="E47" s="7">
        <f>NERC!W47</f>
        <v>4</v>
      </c>
      <c r="F47" s="23">
        <f t="shared" si="0"/>
        <v>3.6666666666666665</v>
      </c>
      <c r="G47" s="24">
        <f t="shared" si="1"/>
        <v>1</v>
      </c>
      <c r="H47" s="25">
        <f>RSTC!X47</f>
        <v>13</v>
      </c>
      <c r="I47" s="25">
        <f>RE!X47</f>
        <v>11</v>
      </c>
      <c r="J47" s="25">
        <f>NERC!X47</f>
        <v>13</v>
      </c>
      <c r="K47" s="23">
        <f t="shared" si="2"/>
        <v>12.333333333333334</v>
      </c>
      <c r="L47" s="24">
        <f t="shared" si="3"/>
        <v>2</v>
      </c>
    </row>
  </sheetData>
  <sheetProtection sort="0" autoFilter="0"/>
  <autoFilter ref="A3:L47"/>
  <mergeCells count="4">
    <mergeCell ref="H2:L2"/>
    <mergeCell ref="C2:G2"/>
    <mergeCell ref="A2:B2"/>
    <mergeCell ref="A1:L1"/>
  </mergeCells>
  <conditionalFormatting sqref="F1:F1048576">
    <cfRule type="colorScale" priority="8">
      <colorScale>
        <cfvo type="min"/>
        <cfvo type="percentile" val="50"/>
        <cfvo type="max"/>
        <color rgb="FFF8696B"/>
        <color rgb="FFFFEB84"/>
        <color rgb="FF63BE7B"/>
      </colorScale>
    </cfRule>
  </conditionalFormatting>
  <conditionalFormatting sqref="K1:K1048576">
    <cfRule type="colorScale" priority="5">
      <colorScale>
        <cfvo type="min"/>
        <cfvo type="percentile" val="50"/>
        <cfvo type="max"/>
        <color rgb="FFF8696B"/>
        <color rgb="FFFFEB84"/>
        <color rgb="FF63BE7B"/>
      </colorScale>
    </cfRule>
  </conditionalFormatting>
  <conditionalFormatting sqref="L1:L1048576">
    <cfRule type="colorScale" priority="2">
      <colorScale>
        <cfvo type="min"/>
        <cfvo type="percentile" val="50"/>
        <cfvo type="max"/>
        <color rgb="FF63BE7B"/>
        <color rgb="FFFFEB84"/>
        <color rgb="FFF8696B"/>
      </colorScale>
    </cfRule>
  </conditionalFormatting>
  <conditionalFormatting sqref="G1:G1048576">
    <cfRule type="colorScale" priority="1">
      <colorScale>
        <cfvo type="min"/>
        <cfvo type="num" val="2"/>
        <cfvo type="max"/>
        <color rgb="FF63BE7B"/>
        <color rgb="FFFFEB84"/>
        <color rgb="FFF8696B"/>
      </colorScale>
    </cfRule>
  </conditionalFormatting>
  <conditionalFormatting sqref="C1:E1048576">
    <cfRule type="colorScale" priority="18">
      <colorScale>
        <cfvo type="min"/>
        <cfvo type="percentile" val="50"/>
        <cfvo type="max"/>
        <color rgb="FFF8696B"/>
        <color rgb="FFFFEB84"/>
        <color rgb="FF63BE7B"/>
      </colorScale>
    </cfRule>
  </conditionalFormatting>
  <conditionalFormatting sqref="H1:J1048576">
    <cfRule type="colorScale" priority="27">
      <colorScale>
        <cfvo type="min"/>
        <cfvo type="percentile" val="50"/>
        <cfvo type="max"/>
        <color rgb="FFF8696B"/>
        <color rgb="FFFFEB84"/>
        <color rgb="FF63BE7B"/>
      </colorScale>
    </cfRule>
  </conditionalFormatting>
  <pageMargins left="0.25" right="0.25" top="0.75" bottom="0.75" header="0.3" footer="0.3"/>
  <pageSetup orientation="landscape" r:id="rId1"/>
  <headerFooter>
    <oddHeader>&amp;C&amp;"-,Bold"&amp;14&amp;F</oddHeader>
    <oddFooter>&amp;L&amp;D, &amp;T&amp;C&amp;A&amp;R&amp;P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70" zoomScaleNormal="70" workbookViewId="0">
      <selection activeCell="F4" sqref="F4"/>
    </sheetView>
  </sheetViews>
  <sheetFormatPr defaultRowHeight="14.5" x14ac:dyDescent="0.35"/>
  <cols>
    <col min="1" max="1" width="13.453125" style="27" customWidth="1"/>
    <col min="2" max="2" width="8.1796875" style="27" customWidth="1"/>
    <col min="3" max="3" width="102.1796875" style="26" customWidth="1"/>
    <col min="4" max="4" width="17.26953125" style="54" bestFit="1" customWidth="1"/>
    <col min="5" max="5" width="16.26953125" style="54" bestFit="1" customWidth="1"/>
    <col min="6" max="6" width="96.81640625" style="55" customWidth="1"/>
    <col min="7" max="7" width="15.7265625" style="27" customWidth="1"/>
    <col min="8" max="8" width="21.1796875" style="27" customWidth="1"/>
    <col min="9" max="9" width="55.26953125" style="27" customWidth="1"/>
    <col min="10" max="10" width="15.7265625" customWidth="1"/>
  </cols>
  <sheetData>
    <row r="1" spans="1:9" x14ac:dyDescent="0.35">
      <c r="A1" s="30"/>
      <c r="B1" s="31"/>
      <c r="C1" s="32"/>
      <c r="D1" s="12"/>
      <c r="E1" s="51"/>
      <c r="F1" s="57"/>
      <c r="G1" s="61"/>
      <c r="H1" s="62"/>
    </row>
    <row r="2" spans="1:9" hidden="1" x14ac:dyDescent="0.35">
      <c r="A2" s="30"/>
      <c r="B2" s="31"/>
      <c r="C2" s="32"/>
      <c r="D2" s="15"/>
      <c r="E2" s="52"/>
      <c r="F2" s="58"/>
    </row>
    <row r="3" spans="1:9" ht="54.5" x14ac:dyDescent="0.35">
      <c r="A3" s="33" t="s">
        <v>0</v>
      </c>
      <c r="B3" s="34" t="s">
        <v>6</v>
      </c>
      <c r="C3" s="35" t="s">
        <v>31</v>
      </c>
      <c r="D3" s="18" t="s">
        <v>65</v>
      </c>
      <c r="E3" s="53" t="s">
        <v>64</v>
      </c>
      <c r="F3" s="59" t="s">
        <v>119</v>
      </c>
      <c r="G3" s="61" t="s">
        <v>66</v>
      </c>
      <c r="H3" s="62" t="s">
        <v>67</v>
      </c>
      <c r="I3" s="64" t="s">
        <v>68</v>
      </c>
    </row>
    <row r="4" spans="1:9" ht="301.5" customHeight="1" x14ac:dyDescent="0.35">
      <c r="A4" s="69" t="s">
        <v>69</v>
      </c>
      <c r="B4" s="27" t="s">
        <v>13</v>
      </c>
      <c r="C4" s="70" t="s">
        <v>75</v>
      </c>
      <c r="D4" s="78" t="str">
        <f>CONCATENATE("Delta:",'2021 Summary'!$G4,""&amp;CHAR(10)&amp;"RSTC:",'2021 Summary'!$C4,""&amp;CHAR(10)&amp;"RE:",'2021 Summary'!$D4,""&amp;CHAR(10)&amp;"NERC:",'2021 Summary'!$E4)</f>
        <v>Delta:0
RSTC:3
RE:3
NERC:3</v>
      </c>
      <c r="E4" s="56" t="str">
        <f>CONCATENATE("Delta:",'2021 Summary'!$L4,""&amp;CHAR(10)&amp;"RSTC:",'2021 Summary'!$H4,""&amp;CHAR(10)&amp;"RE:",'2021 Summary'!$I4,""&amp;CHAR(10)&amp;"NERC:",'2021 Summary'!$J4)</f>
        <v>Delta:0
RSTC:12
RE:12
NERC:12</v>
      </c>
      <c r="F4" s="60" t="str">
        <f>CONCATENATE("RSTC: ",IF(RSTC!$Y4=0,"No comment",RSTC!$Y4),""&amp;CHAR(10)&amp;""&amp;CHAR(10)&amp;"RE: ",IF(RE!$Y4=0,"No comment",RE!$Y4),""&amp;CHAR(10)&amp;""&amp;CHAR(10)&amp;"NERC: ",IF(NERC!$Y4=0,"No comment",NERC!$Y4))</f>
        <v xml:space="preserve">RSTC: C4/C10 - R1.3.1 might benefit from rewording so that there is a logical flow/decision tree without having to go out to EOP-002 Attachments for context and direction.; Also it's unclear why the statement of "within system constraints" is included
RE: Q4: The BA owns no assets so although they can issues Operating Instructions, they should not be the only entity responsible for compliance and ACE recovery
NERC: (C1, Q9) R1.3 This requirement directs the BA to deploy contingency reserves irrespective of system frequency or entity Balancing Authority ACE Limit (BAAL). If for example, the BA has recovered ACE through deployment of frequency responsive or regulating reserves there is no need for the BA to deploy contingency reserves which could have an adverse impact on system frequency and BPS reliability. The requirement could be linked to recovery of ACE to within BAAL limits.
</v>
      </c>
      <c r="G4" s="63">
        <f>'2021 Summary'!G4</f>
        <v>0</v>
      </c>
      <c r="H4" s="63">
        <f>'2021 Summary'!L4</f>
        <v>0</v>
      </c>
    </row>
    <row r="5" spans="1:9" ht="218.25" customHeight="1" x14ac:dyDescent="0.35">
      <c r="A5" s="69" t="s">
        <v>69</v>
      </c>
      <c r="B5" s="27" t="s">
        <v>14</v>
      </c>
      <c r="C5" s="72" t="s">
        <v>76</v>
      </c>
      <c r="D5" s="78" t="str">
        <f>CONCATENATE("Delta:",'2021 Summary'!$G5,""&amp;CHAR(10)&amp;"RSTC:",'2021 Summary'!$C5,""&amp;CHAR(10)&amp;"RE:",'2021 Summary'!$D5,""&amp;CHAR(10)&amp;"NERC:",'2021 Summary'!$E5)</f>
        <v>Delta:0
RSTC:4
RE:4
NERC:4</v>
      </c>
      <c r="E5" s="56" t="str">
        <f>CONCATENATE("Delta:",'2021 Summary'!$L5,""&amp;CHAR(10)&amp;"RSTC:",'2021 Summary'!$H5,""&amp;CHAR(10)&amp;"RE:",'2021 Summary'!$I5,""&amp;CHAR(10)&amp;"NERC:",'2021 Summary'!$J5)</f>
        <v>Delta:1
RSTC:12
RE:12
NERC:13</v>
      </c>
      <c r="F5" s="60" t="str">
        <f>CONCATENATE("RSTC: ",IF(RSTC!$Y5=0,"No comment",RSTC!$Y5),""&amp;CHAR(10)&amp;""&amp;CHAR(10)&amp;"RE: ",IF(RE!$Y5=0,"No comment",RE!$Y5),""&amp;CHAR(10)&amp;""&amp;CHAR(10)&amp;"NERC: ",IF(NERC!$Y5=0,"No comment",NERC!$Y5))</f>
        <v>RSTC: Q11 - End the sentence after the last citation of Most Sever Single Contingency.
RE: Q6: The concern with this requirement is it only requires a process to determine the MSSC and make preparations to have reserves.  MSSC as the grid transforms will result in changes to how it is calculated, the amount of reserves needed etc.  e.g. loss of all wind, AMI hacks disconnecting all customer load, etc.  Additionally there is no data requirement or analysis to annually evaluate the process for continued validity. This standard needs to be updated in consideration of  DER/VER and decarbonization.
NERC: No comment</v>
      </c>
      <c r="G5" s="63">
        <f>'2021 Summary'!G5</f>
        <v>0</v>
      </c>
      <c r="H5" s="63">
        <f>'2021 Summary'!L5</f>
        <v>1</v>
      </c>
    </row>
    <row r="6" spans="1:9" ht="101.5" x14ac:dyDescent="0.35">
      <c r="A6" s="69" t="s">
        <v>69</v>
      </c>
      <c r="B6" s="27" t="s">
        <v>15</v>
      </c>
      <c r="C6" s="72" t="s">
        <v>77</v>
      </c>
      <c r="D6" s="78" t="str">
        <f>CONCATENATE("Delta:",'2021 Summary'!$G6,""&amp;CHAR(10)&amp;"RSTC:",'2021 Summary'!$C6,""&amp;CHAR(10)&amp;"RE:",'2021 Summary'!$D6,""&amp;CHAR(10)&amp;"NERC:",'2021 Summary'!$E6)</f>
        <v>Delta:1
RSTC:4
RE:3
NERC:4</v>
      </c>
      <c r="E6" s="56" t="str">
        <f>CONCATENATE("Delta:",'2021 Summary'!$L6,""&amp;CHAR(10)&amp;"RSTC:",'2021 Summary'!$H6,""&amp;CHAR(10)&amp;"RE:",'2021 Summary'!$I6,""&amp;CHAR(10)&amp;"NERC:",'2021 Summary'!$J6)</f>
        <v>Delta:1
RSTC:12
RE:13
NERC:13</v>
      </c>
      <c r="F6" s="60" t="str">
        <f>CONCATENATE("RSTC: ",IF(RSTC!$Y6=0,"No comment",RSTC!$Y6),""&amp;CHAR(10)&amp;""&amp;CHAR(10)&amp;"RE: ",IF(RE!$Y6=0,"No comment",RE!$Y6),""&amp;CHAR(10)&amp;""&amp;CHAR(10)&amp;"NERC: ",IF(NERC!$Y6=0,"No comment",NERC!$Y6))</f>
        <v>RSTC: Q11 - What is a "design" scan rate. It is possible to have a scan rate of 6 seconds or less, but a report by exception deadbands that invalidates this. 
RE: C2: The BA owns no assets so although they can issues Operating Instructions, they should not be the only entity responsible for compliance and ACE recovery
NERC: No comment</v>
      </c>
      <c r="G6" s="63">
        <f>'2021 Summary'!G6</f>
        <v>1</v>
      </c>
      <c r="H6" s="63">
        <f>'2021 Summary'!L6</f>
        <v>1</v>
      </c>
    </row>
    <row r="7" spans="1:9" ht="72.5" x14ac:dyDescent="0.35">
      <c r="A7" s="27" t="s">
        <v>70</v>
      </c>
      <c r="B7" s="27" t="s">
        <v>13</v>
      </c>
      <c r="C7" s="72" t="s">
        <v>78</v>
      </c>
      <c r="D7" s="78" t="str">
        <f>CONCATENATE("Delta:",'2021 Summary'!$G7,""&amp;CHAR(10)&amp;"RSTC:",'2021 Summary'!$C7,""&amp;CHAR(10)&amp;"RE:",'2021 Summary'!$D7,""&amp;CHAR(10)&amp;"NERC:",'2021 Summary'!$E7)</f>
        <v>Delta:0
RSTC:4
RE:4
NERC:4</v>
      </c>
      <c r="E7" s="56" t="str">
        <f>CONCATENATE("Delta:",'2021 Summary'!$L7,""&amp;CHAR(10)&amp;"RSTC:",'2021 Summary'!$H7,""&amp;CHAR(10)&amp;"RE:",'2021 Summary'!$I7,""&amp;CHAR(10)&amp;"NERC:",'2021 Summary'!$J7)</f>
        <v>Delta:0
RSTC:13
RE:13
NERC:13</v>
      </c>
      <c r="F7" s="60" t="str">
        <f>CONCATENATE("RSTC: ",IF(RSTC!$Y7=0,"No comment",RSTC!$Y7),""&amp;CHAR(10)&amp;""&amp;CHAR(10)&amp;"RE: ",IF(RE!$Y7=0,"No comment",RE!$Y7),""&amp;CHAR(10)&amp;""&amp;CHAR(10)&amp;"NERC: ",IF(NERC!$Y7=0,"No comment",NERC!$Y7))</f>
        <v>RSTC: No comment
RE: No comment
NERC: No comment</v>
      </c>
      <c r="G7" s="63">
        <f>'2021 Summary'!G7</f>
        <v>0</v>
      </c>
      <c r="H7" s="63">
        <f>'2021 Summary'!L7</f>
        <v>0</v>
      </c>
    </row>
    <row r="8" spans="1:9" ht="217.5" x14ac:dyDescent="0.35">
      <c r="A8" s="27" t="s">
        <v>70</v>
      </c>
      <c r="B8" s="27" t="s">
        <v>14</v>
      </c>
      <c r="C8" s="72" t="s">
        <v>79</v>
      </c>
      <c r="D8" s="78" t="str">
        <f>CONCATENATE("Delta:",'2021 Summary'!$G8,""&amp;CHAR(10)&amp;"RSTC:",'2021 Summary'!$C8,""&amp;CHAR(10)&amp;"RE:",'2021 Summary'!$D8,""&amp;CHAR(10)&amp;"NERC:",'2021 Summary'!$E8)</f>
        <v>Delta:0
RSTC:4
RE:4
NERC:4</v>
      </c>
      <c r="E8" s="56" t="str">
        <f>CONCATENATE("Delta:",'2021 Summary'!$L8,""&amp;CHAR(10)&amp;"RSTC:",'2021 Summary'!$H8,""&amp;CHAR(10)&amp;"RE:",'2021 Summary'!$I8,""&amp;CHAR(10)&amp;"NERC:",'2021 Summary'!$J8)</f>
        <v>Delta:2
RSTC:12
RE:13
NERC:11</v>
      </c>
      <c r="F8" s="60" t="str">
        <f>CONCATENATE("RSTC: ",IF(RSTC!$Y8=0,"No comment",RSTC!$Y8),""&amp;CHAR(10)&amp;""&amp;CHAR(10)&amp;"RE: ",IF(RE!$Y8=0,"No comment",RE!$Y8),""&amp;CHAR(10)&amp;""&amp;CHAR(10)&amp;"NERC: ",IF(NERC!$Y8=0,"No comment",NERC!$Y8))</f>
        <v>RSTC: Q11 – Suggest rewording so that the BA has a full 45 minutes prior to reporting. Right now the time is &lt;15 minutes grace before the reporting deadline (i.e., &gt;30 but &lt;45). 
Suggested rewording is: “R2. A Balancing Authority that is unable to calculate Reporting ACE for more than 30-consecutive minutes shall notify its Reliability Coordinator within 15 minutes after the 30-minute calculation window.
RE: No comment
NERC: (Q9) Is there a technical basis 45 minutes? Or simply a standoff of 15 minutes after the first 30 minutes of the inability to calculate.
(Q7) The measure could be more clear. It seems more correct to ensure that the entity has dated records indicating their ability to calculate for the full evidence retention period as that is better quality evidence to validate as opposed to evidence that they weren't able to calculate ACE for some period. The compliance evidence in this example seems to prove a negative.</v>
      </c>
      <c r="G8" s="63">
        <f>'2021 Summary'!G8</f>
        <v>0</v>
      </c>
      <c r="H8" s="63">
        <f>'2021 Summary'!L8</f>
        <v>2</v>
      </c>
    </row>
    <row r="9" spans="1:9" ht="72.5" x14ac:dyDescent="0.35">
      <c r="A9" s="27" t="s">
        <v>70</v>
      </c>
      <c r="B9" s="27" t="s">
        <v>15</v>
      </c>
      <c r="C9" s="72" t="s">
        <v>80</v>
      </c>
      <c r="D9" s="78" t="str">
        <f>CONCATENATE("Delta:",'2021 Summary'!$G9,""&amp;CHAR(10)&amp;"RSTC:",'2021 Summary'!$C9,""&amp;CHAR(10)&amp;"RE:",'2021 Summary'!$D9,""&amp;CHAR(10)&amp;"NERC:",'2021 Summary'!$E9)</f>
        <v>Delta:0
RSTC:4
RE:4
NERC:4</v>
      </c>
      <c r="E9" s="56" t="str">
        <f>CONCATENATE("Delta:",'2021 Summary'!$L9,""&amp;CHAR(10)&amp;"RSTC:",'2021 Summary'!$H9,""&amp;CHAR(10)&amp;"RE:",'2021 Summary'!$I9,""&amp;CHAR(10)&amp;"NERC:",'2021 Summary'!$J9)</f>
        <v>Delta:0
RSTC:13
RE:13
NERC:13</v>
      </c>
      <c r="F9" s="60" t="str">
        <f>CONCATENATE("RSTC: ",IF(RSTC!$Y9=0,"No comment",RSTC!$Y9),""&amp;CHAR(10)&amp;""&amp;CHAR(10)&amp;"RE: ",IF(RE!$Y9=0,"No comment",RE!$Y9),""&amp;CHAR(10)&amp;""&amp;CHAR(10)&amp;"NERC: ",IF(NERC!$Y9=0,"No comment",NERC!$Y9))</f>
        <v>RSTC: No comment
RE: No comment
NERC: No comment</v>
      </c>
      <c r="G9" s="63">
        <f>'2021 Summary'!G9</f>
        <v>0</v>
      </c>
      <c r="H9" s="63">
        <f>'2021 Summary'!L9</f>
        <v>0</v>
      </c>
    </row>
    <row r="10" spans="1:9" ht="312" customHeight="1" x14ac:dyDescent="0.35">
      <c r="A10" s="27" t="s">
        <v>70</v>
      </c>
      <c r="B10" s="27" t="s">
        <v>16</v>
      </c>
      <c r="C10" s="72" t="s">
        <v>81</v>
      </c>
      <c r="D10" s="78" t="str">
        <f>CONCATENATE("Delta:",'2021 Summary'!$G10,""&amp;CHAR(10)&amp;"RSTC:",'2021 Summary'!$C10,""&amp;CHAR(10)&amp;"RE:",'2021 Summary'!$D10,""&amp;CHAR(10)&amp;"NERC:",'2021 Summary'!$E10)</f>
        <v>Delta:0
RSTC:4
RE:4
NERC:4</v>
      </c>
      <c r="E10" s="56" t="str">
        <f>CONCATENATE("Delta:",'2021 Summary'!$L10,""&amp;CHAR(10)&amp;"RSTC:",'2021 Summary'!$H10,""&amp;CHAR(10)&amp;"RE:",'2021 Summary'!$I10,""&amp;CHAR(10)&amp;"NERC:",'2021 Summary'!$J10)</f>
        <v>Delta:0
RSTC:12
RE:12
NERC:12</v>
      </c>
      <c r="F10" s="60" t="str">
        <f>CONCATENATE("RSTC: ",IF(RSTC!$Y10=0,"No comment",RSTC!$Y10),""&amp;CHAR(10)&amp;""&amp;CHAR(10)&amp;"RE: ",IF(RE!$Y10=0,"No comment",RE!$Y10),""&amp;CHAR(10)&amp;""&amp;CHAR(10)&amp;"NERC: ",IF(NERC!$Y10=0,"No comment",NERC!$Y10))</f>
        <v xml:space="preserve">RSTC: Q7 – Needs metric components outlined if needing to be measurable and comparable across time periods.
RE: Q12: This requirement could be impoved by using the NERC defined term "System Operator" instead of the general word "operator", unless it was intentially generic.
NERC: Q12:  operator should be replaced with "System Operator" which is a defined term in the NERC Glossary. Also, this requirement should be rephrased, because it's circular - requiring the BA to provide data to it's own operators.  How do you distinguish between the two? </v>
      </c>
      <c r="G10" s="63">
        <f>'2021 Summary'!G10</f>
        <v>0</v>
      </c>
      <c r="H10" s="63">
        <f>'2021 Summary'!L10</f>
        <v>0</v>
      </c>
    </row>
    <row r="11" spans="1:9" ht="116" x14ac:dyDescent="0.35">
      <c r="A11" s="27" t="s">
        <v>70</v>
      </c>
      <c r="B11" s="27" t="s">
        <v>17</v>
      </c>
      <c r="C11" s="72" t="s">
        <v>82</v>
      </c>
      <c r="D11" s="78" t="str">
        <f>CONCATENATE("Delta:",'2021 Summary'!$G11,""&amp;CHAR(10)&amp;"RSTC:",'2021 Summary'!$C11,""&amp;CHAR(10)&amp;"RE:",'2021 Summary'!$D11,""&amp;CHAR(10)&amp;"NERC:",'2021 Summary'!$E11)</f>
        <v>Delta:0
RSTC:4
RE:4
NERC:4</v>
      </c>
      <c r="E11" s="56" t="str">
        <f>CONCATENATE("Delta:",'2021 Summary'!$L11,""&amp;CHAR(10)&amp;"RSTC:",'2021 Summary'!$H11,""&amp;CHAR(10)&amp;"RE:",'2021 Summary'!$I11,""&amp;CHAR(10)&amp;"NERC:",'2021 Summary'!$J11)</f>
        <v>Delta:2
RSTC:12
RE:11
NERC:13</v>
      </c>
      <c r="F11" s="60" t="str">
        <f>CONCATENATE("RSTC: ",IF(RSTC!$Y11=0,"No comment",RSTC!$Y11),""&amp;CHAR(10)&amp;""&amp;CHAR(10)&amp;"RE: ",IF(RE!$Y11=0,"No comment",RE!$Y11),""&amp;CHAR(10)&amp;""&amp;CHAR(10)&amp;"NERC: ",IF(NERC!$Y11=0,"No comment",NERC!$Y11))</f>
        <v>RSTC: Q1 - Could this be combined with BAL-005-1 R3 and settle on a consistent availability %?
RE: Q6, Q9: The 99.5% availability is inconsistent with the availability rate in R3.1 (99.95%). Additionally there is no guidance pertaining to acceptable system conditions when the 0.5% unavailability doesn't impact reliable operation.  At light and shoulder system loads, unavailability may not be an issue but if there is an EEA or capacity shortage during unavailbility it may be more impactful to reliability.
NERC: No comment</v>
      </c>
      <c r="G11" s="63">
        <f>'2021 Summary'!G11</f>
        <v>0</v>
      </c>
      <c r="H11" s="63">
        <f>'2021 Summary'!L11</f>
        <v>2</v>
      </c>
    </row>
    <row r="12" spans="1:9" ht="130.5" x14ac:dyDescent="0.35">
      <c r="A12" s="27" t="s">
        <v>70</v>
      </c>
      <c r="B12" s="27" t="s">
        <v>18</v>
      </c>
      <c r="C12" s="72" t="s">
        <v>83</v>
      </c>
      <c r="D12" s="78" t="str">
        <f>CONCATENATE("Delta:",'2021 Summary'!$G12,""&amp;CHAR(10)&amp;"RSTC:",'2021 Summary'!$C12,""&amp;CHAR(10)&amp;"RE:",'2021 Summary'!$D12,""&amp;CHAR(10)&amp;"NERC:",'2021 Summary'!$E12)</f>
        <v>Delta:0
RSTC:4
RE:4
NERC:4</v>
      </c>
      <c r="E12" s="56" t="str">
        <f>CONCATENATE("Delta:",'2021 Summary'!$L12,""&amp;CHAR(10)&amp;"RSTC:",'2021 Summary'!$H12,""&amp;CHAR(10)&amp;"RE:",'2021 Summary'!$I12,""&amp;CHAR(10)&amp;"NERC:",'2021 Summary'!$J12)</f>
        <v>Delta:1
RSTC:12
RE:13
NERC:12</v>
      </c>
      <c r="F12" s="60" t="str">
        <f>CONCATENATE("RSTC: ",IF(RSTC!$Y12=0,"No comment",RSTC!$Y12),""&amp;CHAR(10)&amp;""&amp;CHAR(10)&amp;"RE: ",IF(RE!$Y12=0,"No comment",RE!$Y12),""&amp;CHAR(10)&amp;""&amp;CHAR(10)&amp;"NERC: ",IF(NERC!$Y12=0,"No comment",NERC!$Y12))</f>
        <v xml:space="preserve">RSTC: Q1 - If you follow BAL-005-1 R1, how could you be in violation of this requirement. R6 seems duplicative with R1.
RE: No comment
NERC: Q11: the phrase "within a multiple Balancing Authority Interconnection" should be changed, because it combines two separate Glossary terms (Balancing Authority and Interconnection) in series, giving the impression that it's one term.  There is a separate term called Balancing Authority Area.  Suggested change: "within an Interconnection with multiple Balancing Authority Areas" </v>
      </c>
      <c r="G12" s="63">
        <f>'2021 Summary'!G12</f>
        <v>0</v>
      </c>
      <c r="H12" s="63">
        <f>'2021 Summary'!L12</f>
        <v>1</v>
      </c>
    </row>
    <row r="13" spans="1:9" ht="87" x14ac:dyDescent="0.35">
      <c r="A13" s="27" t="s">
        <v>70</v>
      </c>
      <c r="B13" s="27" t="s">
        <v>19</v>
      </c>
      <c r="C13" s="72" t="s">
        <v>84</v>
      </c>
      <c r="D13" s="78" t="str">
        <f>CONCATENATE("Delta:",'2021 Summary'!$G13,""&amp;CHAR(10)&amp;"RSTC:",'2021 Summary'!$C13,""&amp;CHAR(10)&amp;"RE:",'2021 Summary'!$D13,""&amp;CHAR(10)&amp;"NERC:",'2021 Summary'!$E13)</f>
        <v>Delta:0
RSTC:4
RE:4
NERC:4</v>
      </c>
      <c r="E13" s="56" t="str">
        <f>CONCATENATE("Delta:",'2021 Summary'!$L13,""&amp;CHAR(10)&amp;"RSTC:",'2021 Summary'!$H13,""&amp;CHAR(10)&amp;"RE:",'2021 Summary'!$I13,""&amp;CHAR(10)&amp;"NERC:",'2021 Summary'!$J13)</f>
        <v>Delta:1
RSTC:12
RE:13
NERC:13</v>
      </c>
      <c r="F13" s="60" t="str">
        <f>CONCATENATE("RSTC: ",IF(RSTC!$Y13=0,"No comment",RSTC!$Y13),""&amp;CHAR(10)&amp;""&amp;CHAR(10)&amp;"RE: ",IF(RE!$Y13=0,"No comment",RE!$Y13),""&amp;CHAR(10)&amp;""&amp;CHAR(10)&amp;"NERC: ",IF(NERC!$Y13=0,"No comment",NERC!$Y13))</f>
        <v>RSTC: Q10 - It is not clear enough to determine which BA must provide this.
RE: No comment
NERC: No comment</v>
      </c>
      <c r="G13" s="63">
        <f>'2021 Summary'!G13</f>
        <v>0</v>
      </c>
      <c r="H13" s="63">
        <f>'2021 Summary'!L13</f>
        <v>1</v>
      </c>
    </row>
    <row r="14" spans="1:9" ht="207" customHeight="1" x14ac:dyDescent="0.35">
      <c r="A14" s="69" t="s">
        <v>71</v>
      </c>
      <c r="B14" s="27" t="s">
        <v>13</v>
      </c>
      <c r="C14" s="72" t="s">
        <v>85</v>
      </c>
      <c r="D14" s="78" t="str">
        <f>CONCATENATE("Delta:",'2021 Summary'!$G14,""&amp;CHAR(10)&amp;"RSTC:",'2021 Summary'!$C14,""&amp;CHAR(10)&amp;"RE:",'2021 Summary'!$D14,""&amp;CHAR(10)&amp;"NERC:",'2021 Summary'!$E14)</f>
        <v>Delta:2
RSTC:4
RE:2
NERC:4</v>
      </c>
      <c r="E14" s="56" t="str">
        <f>CONCATENATE("Delta:",'2021 Summary'!$L14,""&amp;CHAR(10)&amp;"RSTC:",'2021 Summary'!$H14,""&amp;CHAR(10)&amp;"RE:",'2021 Summary'!$I14,""&amp;CHAR(10)&amp;"NERC:",'2021 Summary'!$J14)</f>
        <v>Delta:1
RSTC:13
RE:13
NERC:12</v>
      </c>
      <c r="F14" s="60" t="str">
        <f>CONCATENATE("RSTC: ",IF(RSTC!$Y14=0,"No comment",RSTC!$Y14),""&amp;CHAR(10)&amp;""&amp;CHAR(10)&amp;"RE: ",IF(RE!$Y14=0,"No comment",RE!$Y14),""&amp;CHAR(10)&amp;""&amp;CHAR(10)&amp;"NERC: ",IF(NERC!$Y14=0,"No comment",NERC!$Y14))</f>
        <v xml:space="preserve">RSTC: No comment
RE: C3: Requirement R1 contains several required inclusions within a single requirement sentence. This requirement could be improved by splitting out the different required inclusions into different subparts. 
C2: As the industry reacts to Order 2222 DER aggregators will assume a more important role with respect to reliability. Contempraneously, as Distribution System Operators and Platforms are deployed there should be additonal categories of functional entities created to ensure sufficient reporting is done at the distribution level. 
NERC: (Q11) It is unclear whether or not "inverter based resources (IBR)" would be included in  "Generation Loss" in Attachment 1.
A definition for "monitoring or control" referenced in Attachment 1 would provide more clarity about which tools are used by RE's.
</v>
      </c>
      <c r="G14" s="63">
        <f>'2021 Summary'!G14</f>
        <v>2</v>
      </c>
      <c r="H14" s="63">
        <f>'2021 Summary'!L14</f>
        <v>1</v>
      </c>
    </row>
    <row r="15" spans="1:9" ht="340.5" customHeight="1" x14ac:dyDescent="0.35">
      <c r="A15" s="69" t="s">
        <v>71</v>
      </c>
      <c r="B15" s="27" t="s">
        <v>14</v>
      </c>
      <c r="C15" s="70" t="s">
        <v>86</v>
      </c>
      <c r="D15" s="78" t="str">
        <f>CONCATENATE("Delta:",'2021 Summary'!$G15,""&amp;CHAR(10)&amp;"RSTC:",'2021 Summary'!$C15,""&amp;CHAR(10)&amp;"RE:",'2021 Summary'!$D15,""&amp;CHAR(10)&amp;"NERC:",'2021 Summary'!$E15)</f>
        <v>Delta:1
RSTC:4
RE:3
NERC:3</v>
      </c>
      <c r="E15" s="56" t="str">
        <f>CONCATENATE("Delta:",'2021 Summary'!$L15,""&amp;CHAR(10)&amp;"RSTC:",'2021 Summary'!$H15,""&amp;CHAR(10)&amp;"RE:",'2021 Summary'!$I15,""&amp;CHAR(10)&amp;"NERC:",'2021 Summary'!$J15)</f>
        <v>Delta:0
RSTC:13
RE:13
NERC:13</v>
      </c>
      <c r="F15" s="60" t="str">
        <f>CONCATENATE("RSTC: ",IF(RSTC!$Y15=0,"No comment",RSTC!$Y15),""&amp;CHAR(10)&amp;""&amp;CHAR(10)&amp;"RE: ",IF(RE!$Y15=0,"No comment",RE!$Y15),""&amp;CHAR(10)&amp;""&amp;CHAR(10)&amp;"NERC: ",IF(NERC!$Y15=0,"No comment",NERC!$Y15))</f>
        <v xml:space="preserve">RSTC: No comment
RE: C2: As the industry reacts to Order 2222 DER aggregators will assume a more important role with respect to reliability. Contempraneously, as Distribution System Operators and Platforms are deployed there should be additonal categories of functional entities created to ensure sufficient reporting is done at the distribution level. 
NERC: C2:  Attachment 1, Reportable Events, should be updated for certain "Entity with Reporting Responsibility", such as: 
Adding GOP to Physical Threats to its BES control center, Unplanned evacuation of its BES control center, and Complete loss of monitoring or control capability at its staffed BES control center.
Also, need to review the Law Enforcement flow chart for accurancy and whether its needed. Under "No", it says "ERO conducts "Investigation""  but that may or may not actually happen.  
</v>
      </c>
      <c r="G15" s="63">
        <f>'2021 Summary'!G15</f>
        <v>1</v>
      </c>
      <c r="H15" s="63">
        <f>'2021 Summary'!L15</f>
        <v>0</v>
      </c>
    </row>
    <row r="16" spans="1:9" ht="362.5" x14ac:dyDescent="0.35">
      <c r="A16" s="27" t="s">
        <v>72</v>
      </c>
      <c r="B16" s="27" t="s">
        <v>13</v>
      </c>
      <c r="C16" s="72" t="s">
        <v>87</v>
      </c>
      <c r="D16" s="78" t="str">
        <f>CONCATENATE("Delta:",'2021 Summary'!$G16,""&amp;CHAR(10)&amp;"RSTC:",'2021 Summary'!$C16,""&amp;CHAR(10)&amp;"RE:",'2021 Summary'!$D16,""&amp;CHAR(10)&amp;"NERC:",'2021 Summary'!$E16)</f>
        <v>Delta:1
RSTC:4
RE:3
NERC:3</v>
      </c>
      <c r="E16" s="56" t="str">
        <f>CONCATENATE("Delta:",'2021 Summary'!$L16,""&amp;CHAR(10)&amp;"RSTC:",'2021 Summary'!$H16,""&amp;CHAR(10)&amp;"RE:",'2021 Summary'!$I16,""&amp;CHAR(10)&amp;"NERC:",'2021 Summary'!$J16)</f>
        <v>Delta:2
RSTC:13
RE:13
NERC:11</v>
      </c>
      <c r="F16" s="60" t="str">
        <f>CONCATENATE("RSTC: ",IF(RSTC!$Y16=0,"No comment",RSTC!$Y16),""&amp;CHAR(10)&amp;""&amp;CHAR(10)&amp;"RE: ",IF(RE!$Y16=0,"No comment",RE!$Y16),""&amp;CHAR(10)&amp;""&amp;CHAR(10)&amp;"NERC: ",IF(NERC!$Y16=0,"No comment",NERC!$Y16))</f>
        <v>RSTC: No comment
RE: C3: This single Requirement has three requirements:
1. Develop a Restoration Plan
2. Implement the Plan following a Disturbance
3.Have the Plan approved by the RC
Consider spliting into individual Requirements
NERC: C3: R1.X Add Identification of Load enabled with Underfrequency Load Shed (UFLS) devices and setpoint frequencies. 
C3, Q4: R1.4 Include dual fuel capability if the unit is capable of Blackstart on both fuel types.
Q11: The following phrase could be worded more clearly  "to a state whereby the choice of the next Load to be restored is not driven by the need to control frequency or voltage.."</v>
      </c>
      <c r="G16" s="63">
        <f>'2021 Summary'!G16</f>
        <v>1</v>
      </c>
      <c r="H16" s="63">
        <f>'2021 Summary'!L16</f>
        <v>2</v>
      </c>
    </row>
    <row r="17" spans="1:8" ht="159.75" customHeight="1" x14ac:dyDescent="0.35">
      <c r="A17" s="27" t="s">
        <v>72</v>
      </c>
      <c r="B17" s="27" t="s">
        <v>14</v>
      </c>
      <c r="C17" s="72" t="s">
        <v>88</v>
      </c>
      <c r="D17" s="78" t="str">
        <f>CONCATENATE("Delta:",'2021 Summary'!$G17,""&amp;CHAR(10)&amp;"RSTC:",'2021 Summary'!$C17,""&amp;CHAR(10)&amp;"RE:",'2021 Summary'!$D17,""&amp;CHAR(10)&amp;"NERC:",'2021 Summary'!$E17)</f>
        <v>Delta:1
RSTC:4
RE:3
NERC:4</v>
      </c>
      <c r="E17" s="56" t="str">
        <f>CONCATENATE("Delta:",'2021 Summary'!$L17,""&amp;CHAR(10)&amp;"RSTC:",'2021 Summary'!$H17,""&amp;CHAR(10)&amp;"RE:",'2021 Summary'!$I17,""&amp;CHAR(10)&amp;"NERC:",'2021 Summary'!$J17)</f>
        <v>Delta:1
RSTC:13
RE:12
NERC:13</v>
      </c>
      <c r="F17" s="60" t="str">
        <f>CONCATENATE("RSTC: ",IF(RSTC!$Y17=0,"No comment",RSTC!$Y17),""&amp;CHAR(10)&amp;""&amp;CHAR(10)&amp;"RE: ",IF(RE!$Y17=0,"No comment",RE!$Y17),""&amp;CHAR(10)&amp;""&amp;CHAR(10)&amp;"NERC: ",IF(NERC!$Y17=0,"No comment",NERC!$Y17))</f>
        <v>RSTC: No comment
RE: C4, Q11: Requirement R2 could be clearer. From the language, it is unclear if the intent is to provide the approved restoration plan to all entities identified in the plan, or only to those entities whose roles and specific tasks have changed.
NERC: No comment</v>
      </c>
      <c r="G17" s="63">
        <f>'2021 Summary'!G17</f>
        <v>1</v>
      </c>
      <c r="H17" s="63">
        <f>'2021 Summary'!L17</f>
        <v>1</v>
      </c>
    </row>
    <row r="18" spans="1:8" ht="87" x14ac:dyDescent="0.35">
      <c r="A18" s="27" t="s">
        <v>72</v>
      </c>
      <c r="B18" s="27" t="s">
        <v>15</v>
      </c>
      <c r="C18" s="72" t="s">
        <v>89</v>
      </c>
      <c r="D18" s="78" t="str">
        <f>CONCATENATE("Delta:",'2021 Summary'!$G18,""&amp;CHAR(10)&amp;"RSTC:",'2021 Summary'!$C18,""&amp;CHAR(10)&amp;"RE:",'2021 Summary'!$D18,""&amp;CHAR(10)&amp;"NERC:",'2021 Summary'!$E18)</f>
        <v>Delta:1
RSTC:4
RE:3
NERC:4</v>
      </c>
      <c r="E18" s="56" t="str">
        <f>CONCATENATE("Delta:",'2021 Summary'!$L18,""&amp;CHAR(10)&amp;"RSTC:",'2021 Summary'!$H18,""&amp;CHAR(10)&amp;"RE:",'2021 Summary'!$I18,""&amp;CHAR(10)&amp;"NERC:",'2021 Summary'!$J18)</f>
        <v>Delta:0
RSTC:13
RE:13
NERC:13</v>
      </c>
      <c r="F18" s="60" t="str">
        <f>CONCATENATE("RSTC: ",IF(RSTC!$Y18=0,"No comment",RSTC!$Y18),""&amp;CHAR(10)&amp;""&amp;CHAR(10)&amp;"RE: ",IF(RE!$Y18=0,"No comment",RE!$Y18),""&amp;CHAR(10)&amp;""&amp;CHAR(10)&amp;"NERC: ",IF(NERC!$Y18=0,"No comment",NERC!$Y18))</f>
        <v>RSTC: No comment
RE: C3: It could be argued that requirement R3 contains two requirements - to review the plan and to submit it to its RC. The requirement could be improved by splitting it into two requirements.
NERC: No comment</v>
      </c>
      <c r="G18" s="63">
        <f>'2021 Summary'!G18</f>
        <v>1</v>
      </c>
      <c r="H18" s="63">
        <f>'2021 Summary'!L18</f>
        <v>0</v>
      </c>
    </row>
    <row r="19" spans="1:8" ht="174" x14ac:dyDescent="0.35">
      <c r="A19" s="27" t="s">
        <v>72</v>
      </c>
      <c r="B19" s="27" t="s">
        <v>16</v>
      </c>
      <c r="C19" s="72" t="s">
        <v>90</v>
      </c>
      <c r="D19" s="78" t="str">
        <f>CONCATENATE("Delta:",'2021 Summary'!$G19,""&amp;CHAR(10)&amp;"RSTC:",'2021 Summary'!$C19,""&amp;CHAR(10)&amp;"RE:",'2021 Summary'!$D19,""&amp;CHAR(10)&amp;"NERC:",'2021 Summary'!$E19)</f>
        <v>Delta:0
RSTC:4
RE:4
NERC:4</v>
      </c>
      <c r="E19" s="56" t="str">
        <f>CONCATENATE("Delta:",'2021 Summary'!$L19,""&amp;CHAR(10)&amp;"RSTC:",'2021 Summary'!$H19,""&amp;CHAR(10)&amp;"RE:",'2021 Summary'!$I19,""&amp;CHAR(10)&amp;"NERC:",'2021 Summary'!$J19)</f>
        <v>Delta:0
RSTC:12
RE:12
NERC:12</v>
      </c>
      <c r="F19" s="60" t="str">
        <f>CONCATENATE("RSTC: ",IF(RSTC!$Y19=0,"No comment",RSTC!$Y19),""&amp;CHAR(10)&amp;""&amp;CHAR(10)&amp;"RE: ",IF(RE!$Y19=0,"No comment",RE!$Y19),""&amp;CHAR(10)&amp;""&amp;CHAR(10)&amp;"NERC: ",IF(NERC!$Y19=0,"No comment",NERC!$Y19))</f>
        <v>RSTC: Q11 – Sub-requirements are confusing as it relates to context of the R4. Text. 
Suggest rewording to: “R4. Each Transmission Operator shall submit its revised restoration plan to its Reliability Coordinator for approval, when the revision changes its ability to implement its restoration plan. The revised restoration plan should be submitted, as follows:
4.1. Within 90 calendar days after identifying any unplanned permanent BES modifications.
4.2. Prior to implementing a planned permanent BES modification subject to its Reliability Coordinator approval requirements per EOP-006.
RE: Q11: Doesn't require the Plan to be provided to anyone but the RC (identified entities). May be addressed in R2
NERC: Q6:  R4.1 - 90 days is too long to notify the RC. 30 days seems more appropriate.</v>
      </c>
      <c r="G19" s="65">
        <f>'2021 Summary'!G19</f>
        <v>0</v>
      </c>
      <c r="H19" s="65">
        <f>'2021 Summary'!L19</f>
        <v>0</v>
      </c>
    </row>
    <row r="20" spans="1:8" ht="87" x14ac:dyDescent="0.35">
      <c r="A20" s="27" t="s">
        <v>72</v>
      </c>
      <c r="B20" s="27" t="s">
        <v>17</v>
      </c>
      <c r="C20" s="72" t="s">
        <v>91</v>
      </c>
      <c r="D20" s="78" t="str">
        <f>CONCATENATE("Delta:",'2021 Summary'!$G20,""&amp;CHAR(10)&amp;"RSTC:",'2021 Summary'!$C20,""&amp;CHAR(10)&amp;"RE:",'2021 Summary'!$D20,""&amp;CHAR(10)&amp;"NERC:",'2021 Summary'!$E20)</f>
        <v>Delta:0
RSTC:4
RE:4
NERC:4</v>
      </c>
      <c r="E20" s="56" t="str">
        <f>CONCATENATE("Delta:",'2021 Summary'!$L20,""&amp;CHAR(10)&amp;"RSTC:",'2021 Summary'!$H20,""&amp;CHAR(10)&amp;"RE:",'2021 Summary'!$I20,""&amp;CHAR(10)&amp;"NERC:",'2021 Summary'!$J20)</f>
        <v>Delta:1
RSTC:12
RE:13
NERC:13</v>
      </c>
      <c r="F20" s="60" t="str">
        <f>CONCATENATE("RSTC: ",IF(RSTC!$Y20=0,"No comment",RSTC!$Y20),""&amp;CHAR(10)&amp;""&amp;CHAR(10)&amp;"RE: ",IF(RE!$Y20=0,"No comment",RE!$Y20),""&amp;CHAR(10)&amp;""&amp;CHAR(10)&amp;"NERC: ",IF(NERC!$Y20=0,"No comment",NERC!$Y20))</f>
        <v>RSTC: Q3 - I believe the word 'copy' implies hard copy. There are other methods and technology solutions to ensure Operators have access to the restoration plan.
RE: No comment
NERC: No comment</v>
      </c>
      <c r="G20" s="63">
        <f>'2021 Summary'!G20</f>
        <v>0</v>
      </c>
      <c r="H20" s="63">
        <f>'2021 Summary'!L20</f>
        <v>1</v>
      </c>
    </row>
    <row r="21" spans="1:8" ht="173.25" customHeight="1" x14ac:dyDescent="0.35">
      <c r="A21" s="27" t="s">
        <v>72</v>
      </c>
      <c r="B21" s="27" t="s">
        <v>18</v>
      </c>
      <c r="C21" s="72" t="s">
        <v>92</v>
      </c>
      <c r="D21" s="78" t="str">
        <f>CONCATENATE("Delta:",'2021 Summary'!$G21,""&amp;CHAR(10)&amp;"RSTC:",'2021 Summary'!$C21,""&amp;CHAR(10)&amp;"RE:",'2021 Summary'!$D21,""&amp;CHAR(10)&amp;"NERC:",'2021 Summary'!$E21)</f>
        <v>Delta:0
RSTC:4
RE:4
NERC:4</v>
      </c>
      <c r="E21" s="56" t="str">
        <f>CONCATENATE("Delta:",'2021 Summary'!$L21,""&amp;CHAR(10)&amp;"RSTC:",'2021 Summary'!$H21,""&amp;CHAR(10)&amp;"RE:",'2021 Summary'!$I21,""&amp;CHAR(10)&amp;"NERC:",'2021 Summary'!$J21)</f>
        <v>Delta:1
RSTC:12
RE:13
NERC:13</v>
      </c>
      <c r="F21" s="60" t="str">
        <f>CONCATENATE("RSTC: ",IF(RSTC!$Y21=0,"No comment",RSTC!$Y21),""&amp;CHAR(10)&amp;""&amp;CHAR(10)&amp;"RE: ",IF(RE!$Y21=0,"No comment",RE!$Y21),""&amp;CHAR(10)&amp;""&amp;CHAR(10)&amp;"NERC: ",IF(NERC!$Y21=0,"No comment",NERC!$Y21))</f>
        <v>RSTC: Q11 – Sub-requirements are confusing as it relates to context of the R6. text. 
Suggest rewording to: “R6. Each Transmission Operator shall verify that its restoration plan accomplishes its intended function through analysis of actual events, a combination of steady state and dynamic simulations, or testing. This shall be completed at least once every five years. Such analysis, simulations or testing shall verify:…”
RE: No comment
NERC: No comment</v>
      </c>
      <c r="G21" s="63">
        <f>'2021 Summary'!G21</f>
        <v>0</v>
      </c>
      <c r="H21" s="63">
        <f>'2021 Summary'!L21</f>
        <v>1</v>
      </c>
    </row>
    <row r="22" spans="1:8" ht="188.5" x14ac:dyDescent="0.35">
      <c r="A22" s="27" t="s">
        <v>72</v>
      </c>
      <c r="B22" s="27" t="s">
        <v>19</v>
      </c>
      <c r="C22" s="72" t="s">
        <v>93</v>
      </c>
      <c r="D22" s="78" t="str">
        <f>CONCATENATE("Delta:",'2021 Summary'!$G22,""&amp;CHAR(10)&amp;"RSTC:",'2021 Summary'!$C22,""&amp;CHAR(10)&amp;"RE:",'2021 Summary'!$D22,""&amp;CHAR(10)&amp;"NERC:",'2021 Summary'!$E22)</f>
        <v>Delta:1
RSTC:4
RE:4
NERC:3</v>
      </c>
      <c r="E22" s="56" t="str">
        <f>CONCATENATE("Delta:",'2021 Summary'!$L22,""&amp;CHAR(10)&amp;"RSTC:",'2021 Summary'!$H22,""&amp;CHAR(10)&amp;"RE:",'2021 Summary'!$I22,""&amp;CHAR(10)&amp;"NERC:",'2021 Summary'!$J22)</f>
        <v>Delta:1
RSTC:13
RE:13
NERC:12</v>
      </c>
      <c r="F22" s="60" t="str">
        <f>CONCATENATE("RSTC: ",IF(RSTC!$Y22=0,"No comment",RSTC!$Y22),""&amp;CHAR(10)&amp;""&amp;CHAR(10)&amp;"RE: ",IF(RE!$Y22=0,"No comment",RE!$Y22),""&amp;CHAR(10)&amp;""&amp;CHAR(10)&amp;"NERC: ",IF(NERC!$Y22=0,"No comment",NERC!$Y22))</f>
        <v>RSTC: No comment
RE: No comment
NERC: (C3, Q4): R7 If the unit is blackstart capable on more than one fuel type, the unit shall be tested with each fuel type once every three calendar years.</v>
      </c>
      <c r="G22" s="63">
        <f>'2021 Summary'!G22</f>
        <v>1</v>
      </c>
      <c r="H22" s="63">
        <f>'2021 Summary'!L22</f>
        <v>1</v>
      </c>
    </row>
    <row r="23" spans="1:8" ht="130.5" x14ac:dyDescent="0.35">
      <c r="A23" s="27" t="s">
        <v>72</v>
      </c>
      <c r="B23" s="27" t="s">
        <v>20</v>
      </c>
      <c r="C23" s="72" t="s">
        <v>94</v>
      </c>
      <c r="D23" s="78" t="str">
        <f>CONCATENATE("Delta:",'2021 Summary'!$G23,""&amp;CHAR(10)&amp;"RSTC:",'2021 Summary'!$C23,""&amp;CHAR(10)&amp;"RE:",'2021 Summary'!$D23,""&amp;CHAR(10)&amp;"NERC:",'2021 Summary'!$E23)</f>
        <v>Delta:0
RSTC:4
RE:4
NERC:4</v>
      </c>
      <c r="E23" s="56" t="str">
        <f>CONCATENATE("Delta:",'2021 Summary'!$L23,""&amp;CHAR(10)&amp;"RSTC:",'2021 Summary'!$H23,""&amp;CHAR(10)&amp;"RE:",'2021 Summary'!$I23,""&amp;CHAR(10)&amp;"NERC:",'2021 Summary'!$J23)</f>
        <v>Delta:0
RSTC:13
RE:13
NERC:13</v>
      </c>
      <c r="F23" s="60" t="str">
        <f>CONCATENATE("RSTC: ",IF(RSTC!$Y23=0,"No comment",RSTC!$Y23),""&amp;CHAR(10)&amp;""&amp;CHAR(10)&amp;"RE: ",IF(RE!$Y23=0,"No comment",RE!$Y23),""&amp;CHAR(10)&amp;""&amp;CHAR(10)&amp;"NERC: ",IF(NERC!$Y23=0,"No comment",NERC!$Y23))</f>
        <v>RSTC: No comment
RE: No comment
NERC: No comment</v>
      </c>
      <c r="G23" s="63">
        <f>'2021 Summary'!G23</f>
        <v>0</v>
      </c>
      <c r="H23" s="63">
        <f>'2021 Summary'!L23</f>
        <v>0</v>
      </c>
    </row>
    <row r="24" spans="1:8" ht="267" customHeight="1" x14ac:dyDescent="0.35">
      <c r="A24" s="27" t="s">
        <v>72</v>
      </c>
      <c r="B24" s="27" t="s">
        <v>21</v>
      </c>
      <c r="C24" s="72" t="s">
        <v>95</v>
      </c>
      <c r="D24" s="78" t="str">
        <f>CONCATENATE("Delta:",'2021 Summary'!$G24,""&amp;CHAR(10)&amp;"RSTC:",'2021 Summary'!$C24,""&amp;CHAR(10)&amp;"RE:",'2021 Summary'!$D24,""&amp;CHAR(10)&amp;"NERC:",'2021 Summary'!$E24)</f>
        <v>Delta:0
RSTC:4
RE:4
NERC:4</v>
      </c>
      <c r="E24" s="56" t="str">
        <f>CONCATENATE("Delta:",'2021 Summary'!$L24,""&amp;CHAR(10)&amp;"RSTC:",'2021 Summary'!$H24,""&amp;CHAR(10)&amp;"RE:",'2021 Summary'!$I24,""&amp;CHAR(10)&amp;"NERC:",'2021 Summary'!$J24)</f>
        <v>Delta:0
RSTC:13
RE:13
NERC:13</v>
      </c>
      <c r="F24" s="60" t="str">
        <f>CONCATENATE("RSTC: ",IF(RSTC!$Y24=0,"No comment",RSTC!$Y24),""&amp;CHAR(10)&amp;""&amp;CHAR(10)&amp;"RE: ",IF(RE!$Y24=0,"No comment",RE!$Y24),""&amp;CHAR(10)&amp;""&amp;CHAR(10)&amp;"NERC: ",IF(NERC!$Y24=0,"No comment",NERC!$Y24))</f>
        <v>RSTC: No comment
RE: No comment
NERC: No comment</v>
      </c>
      <c r="G24" s="63">
        <f>'2021 Summary'!G24</f>
        <v>0</v>
      </c>
      <c r="H24" s="63">
        <f>'2021 Summary'!L24</f>
        <v>0</v>
      </c>
    </row>
    <row r="25" spans="1:8" ht="87" x14ac:dyDescent="0.35">
      <c r="A25" s="27" t="s">
        <v>72</v>
      </c>
      <c r="B25" s="27" t="s">
        <v>22</v>
      </c>
      <c r="C25" s="72" t="s">
        <v>96</v>
      </c>
      <c r="D25" s="78" t="str">
        <f>CONCATENATE("Delta:",'2021 Summary'!$G25,""&amp;CHAR(10)&amp;"RSTC:",'2021 Summary'!$C25,""&amp;CHAR(10)&amp;"RE:",'2021 Summary'!$D25,""&amp;CHAR(10)&amp;"NERC:",'2021 Summary'!$E25)</f>
        <v>Delta:0
RSTC:4
RE:4
NERC:4</v>
      </c>
      <c r="E25" s="56" t="str">
        <f>CONCATENATE("Delta:",'2021 Summary'!$L25,""&amp;CHAR(10)&amp;"RSTC:",'2021 Summary'!$H25,""&amp;CHAR(10)&amp;"RE:",'2021 Summary'!$I25,""&amp;CHAR(10)&amp;"NERC:",'2021 Summary'!$J25)</f>
        <v>Delta:1
RSTC:12
RE:13
NERC:13</v>
      </c>
      <c r="F25" s="60" t="str">
        <f>CONCATENATE("RSTC: ",IF(RSTC!$Y25=0,"No comment",RSTC!$Y25),""&amp;CHAR(10)&amp;""&amp;CHAR(10)&amp;"RE: ",IF(RE!$Y25=0,"No comment",RE!$Y25),""&amp;CHAR(10)&amp;""&amp;CHAR(10)&amp;"NERC: ",IF(NERC!$Y25=0,"No comment",NERC!$Y25))</f>
        <v>RSTC: Q11 - Simplify this by stating "participation in drills, exercises, or simulation as requested by Reliability Coordinator. 
RE: No comment
NERC: No comment</v>
      </c>
      <c r="G25" s="63">
        <f>'2021 Summary'!G25</f>
        <v>0</v>
      </c>
      <c r="H25" s="63">
        <f>'2021 Summary'!L25</f>
        <v>1</v>
      </c>
    </row>
    <row r="26" spans="1:8" ht="130.5" x14ac:dyDescent="0.35">
      <c r="A26" s="27" t="s">
        <v>72</v>
      </c>
      <c r="B26" s="27" t="s">
        <v>23</v>
      </c>
      <c r="C26" s="72" t="s">
        <v>97</v>
      </c>
      <c r="D26" s="78" t="str">
        <f>CONCATENATE("Delta:",'2021 Summary'!$G26,""&amp;CHAR(10)&amp;"RSTC:",'2021 Summary'!$C26,""&amp;CHAR(10)&amp;"RE:",'2021 Summary'!$D26,""&amp;CHAR(10)&amp;"NERC:",'2021 Summary'!$E26)</f>
        <v>Delta:1
RSTC:4
RE:3
NERC:4</v>
      </c>
      <c r="E26" s="56" t="str">
        <f>CONCATENATE("Delta:",'2021 Summary'!$L26,""&amp;CHAR(10)&amp;"RSTC:",'2021 Summary'!$H26,""&amp;CHAR(10)&amp;"RE:",'2021 Summary'!$I26,""&amp;CHAR(10)&amp;"NERC:",'2021 Summary'!$J26)</f>
        <v>Delta:1
RSTC:12
RE:13
NERC:13</v>
      </c>
      <c r="F26" s="60" t="str">
        <f>CONCATENATE("RSTC: ",IF(RSTC!$Y26=0,"No comment",RSTC!$Y26),""&amp;CHAR(10)&amp;""&amp;CHAR(10)&amp;"RE: ",IF(RE!$Y26=0,"No comment",RE!$Y26),""&amp;CHAR(10)&amp;""&amp;CHAR(10)&amp;"NERC: ",IF(NERC!$Y26=0,"No comment",NERC!$Y26))</f>
        <v>RSTC: Q12 – The use of “Blackstart Resource Agreements” is a proper noun that is not defined within the EOP-005-3 document nor in the NERC Glossary of Terms. Suggest changing to “Blackstart Resource agreements” and/or defining it within EOP-005-3 or in the NERC GoT. 
RE: C3: Requirement R11 contains two specific  "shall" requirements within a single requirement. This requirement could be improved by splitting out the different parts or combining into a single statement with one "shall"
NERC: No comment</v>
      </c>
      <c r="G26" s="63">
        <f>'2021 Summary'!G26</f>
        <v>1</v>
      </c>
      <c r="H26" s="63">
        <f>'2021 Summary'!L26</f>
        <v>1</v>
      </c>
    </row>
    <row r="27" spans="1:8" ht="130.5" x14ac:dyDescent="0.35">
      <c r="A27" s="27" t="s">
        <v>72</v>
      </c>
      <c r="B27" s="27" t="s">
        <v>32</v>
      </c>
      <c r="C27" s="72" t="s">
        <v>98</v>
      </c>
      <c r="D27" s="78" t="str">
        <f>CONCATENATE("Delta:",'2021 Summary'!$G27,""&amp;CHAR(10)&amp;"RSTC:",'2021 Summary'!$C27,""&amp;CHAR(10)&amp;"RE:",'2021 Summary'!$D27,""&amp;CHAR(10)&amp;"NERC:",'2021 Summary'!$E27)</f>
        <v>Delta:1
RSTC:4
RE:3
NERC:4</v>
      </c>
      <c r="E27" s="56" t="str">
        <f>CONCATENATE("Delta:",'2021 Summary'!$L27,""&amp;CHAR(10)&amp;"RSTC:",'2021 Summary'!$H27,""&amp;CHAR(10)&amp;"RE:",'2021 Summary'!$I27,""&amp;CHAR(10)&amp;"NERC:",'2021 Summary'!$J27)</f>
        <v>Delta:0
RSTC:13
RE:13
NERC:13</v>
      </c>
      <c r="F27" s="60" t="str">
        <f>CONCATENATE("RSTC: ",IF(RSTC!$Y27=0,"No comment",RSTC!$Y27),""&amp;CHAR(10)&amp;""&amp;CHAR(10)&amp;"RE: ",IF(RE!$Y27=0,"No comment",RE!$Y27),""&amp;CHAR(10)&amp;""&amp;CHAR(10)&amp;"NERC: ",IF(NERC!$Y27=0,"No comment",NERC!$Y27))</f>
        <v>RSTC: No comment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No comment</v>
      </c>
      <c r="G27" s="63">
        <f>'2021 Summary'!G27</f>
        <v>1</v>
      </c>
      <c r="H27" s="63">
        <f>'2021 Summary'!L27</f>
        <v>0</v>
      </c>
    </row>
    <row r="28" spans="1:8" ht="159.5" x14ac:dyDescent="0.35">
      <c r="A28" s="27" t="s">
        <v>72</v>
      </c>
      <c r="B28" s="27" t="s">
        <v>33</v>
      </c>
      <c r="C28" s="72" t="s">
        <v>99</v>
      </c>
      <c r="D28" s="78" t="str">
        <f>CONCATENATE("Delta:",'2021 Summary'!$G28,""&amp;CHAR(10)&amp;"RSTC:",'2021 Summary'!$C28,""&amp;CHAR(10)&amp;"RE:",'2021 Summary'!$D28,""&amp;CHAR(10)&amp;"NERC:",'2021 Summary'!$E28)</f>
        <v>Delta:1
RSTC:4
RE:3
NERC:4</v>
      </c>
      <c r="E28" s="56" t="str">
        <f>CONCATENATE("Delta:",'2021 Summary'!$L28,""&amp;CHAR(10)&amp;"RSTC:",'2021 Summary'!$H28,""&amp;CHAR(10)&amp;"RE:",'2021 Summary'!$I28,""&amp;CHAR(10)&amp;"NERC:",'2021 Summary'!$J28)</f>
        <v>Delta:1
RSTC:12
RE:13
NERC:13</v>
      </c>
      <c r="F28" s="60" t="str">
        <f>CONCATENATE("RSTC: ",IF(RSTC!$Y28=0,"No comment",RSTC!$Y28),""&amp;CHAR(10)&amp;""&amp;CHAR(10)&amp;"RE: ",IF(RE!$Y28=0,"No comment",RE!$Y28),""&amp;CHAR(10)&amp;""&amp;CHAR(10)&amp;"NERC: ",IF(NERC!$Y28=0,"No comment",NERC!$Y28))</f>
        <v>RSTC: Q11 – GO might not know or understand that the change has affected its ability to meet the TO resotoration plan until notified by the TO or through internal analysis or testing. Suggest rewording to: “…within 24 hours of identifying such change.”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No comment</v>
      </c>
      <c r="G28" s="63">
        <f>'2021 Summary'!G28</f>
        <v>1</v>
      </c>
      <c r="H28" s="63">
        <f>'2021 Summary'!L28</f>
        <v>1</v>
      </c>
    </row>
    <row r="29" spans="1:8" ht="130.5" x14ac:dyDescent="0.35">
      <c r="A29" s="27" t="s">
        <v>72</v>
      </c>
      <c r="B29" s="27" t="s">
        <v>34</v>
      </c>
      <c r="C29" s="72" t="s">
        <v>100</v>
      </c>
      <c r="D29" s="78" t="str">
        <f>CONCATENATE("Delta:",'2021 Summary'!$G29,""&amp;CHAR(10)&amp;"RSTC:",'2021 Summary'!$C29,""&amp;CHAR(10)&amp;"RE:",'2021 Summary'!$D29,""&amp;CHAR(10)&amp;"NERC:",'2021 Summary'!$E29)</f>
        <v>Delta:1
RSTC:4
RE:3
NERC:4</v>
      </c>
      <c r="E29" s="56" t="str">
        <f>CONCATENATE("Delta:",'2021 Summary'!$L29,""&amp;CHAR(10)&amp;"RSTC:",'2021 Summary'!$H29,""&amp;CHAR(10)&amp;"RE:",'2021 Summary'!$I29,""&amp;CHAR(10)&amp;"NERC:",'2021 Summary'!$J29)</f>
        <v>Delta:1
RSTC:13
RE:13
NERC:12</v>
      </c>
      <c r="F29" s="60" t="str">
        <f>CONCATENATE("RSTC: ",IF(RSTC!$Y29=0,"No comment",RSTC!$Y29),""&amp;CHAR(10)&amp;""&amp;CHAR(10)&amp;"RE: ",IF(RE!$Y29=0,"No comment",RE!$Y29),""&amp;CHAR(10)&amp;""&amp;CHAR(10)&amp;"NERC: ",IF(NERC!$Y29=0,"No comment",NERC!$Y29))</f>
        <v xml:space="preserve">RSTC: No comment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(Q4) R14.1 Include the type of unit and fuel type if dual fuel capable. </v>
      </c>
      <c r="G29" s="63">
        <f>'2021 Summary'!G29</f>
        <v>1</v>
      </c>
      <c r="H29" s="63">
        <f>'2021 Summary'!L29</f>
        <v>1</v>
      </c>
    </row>
    <row r="30" spans="1:8" ht="130.5" x14ac:dyDescent="0.35">
      <c r="A30" s="27" t="s">
        <v>72</v>
      </c>
      <c r="B30" s="27" t="s">
        <v>35</v>
      </c>
      <c r="C30" s="72" t="s">
        <v>101</v>
      </c>
      <c r="D30" s="78" t="str">
        <f>CONCATENATE("Delta:",'2021 Summary'!$G30,""&amp;CHAR(10)&amp;"RSTC:",'2021 Summary'!$C30,""&amp;CHAR(10)&amp;"RE:",'2021 Summary'!$D30,""&amp;CHAR(10)&amp;"NERC:",'2021 Summary'!$E30)</f>
        <v>Delta:1
RSTC:4
RE:3
NERC:4</v>
      </c>
      <c r="E30" s="56" t="str">
        <f>CONCATENATE("Delta:",'2021 Summary'!$L30,""&amp;CHAR(10)&amp;"RSTC:",'2021 Summary'!$H30,""&amp;CHAR(10)&amp;"RE:",'2021 Summary'!$I30,""&amp;CHAR(10)&amp;"NERC:",'2021 Summary'!$J30)</f>
        <v>Delta:0
RSTC:13
RE:13
NERC:13</v>
      </c>
      <c r="F30" s="60" t="str">
        <f>CONCATENATE("RSTC: ",IF(RSTC!$Y30=0,"No comment",RSTC!$Y30),""&amp;CHAR(10)&amp;""&amp;CHAR(10)&amp;"RE: ",IF(RE!$Y30=0,"No comment",RE!$Y30),""&amp;CHAR(10)&amp;""&amp;CHAR(10)&amp;"NERC: ",IF(NERC!$Y30=0,"No comment",NERC!$Y30))</f>
        <v>RSTC: No comment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No comment</v>
      </c>
      <c r="G30" s="63">
        <f>'2021 Summary'!G30</f>
        <v>1</v>
      </c>
      <c r="H30" s="63">
        <f>'2021 Summary'!L30</f>
        <v>0</v>
      </c>
    </row>
    <row r="31" spans="1:8" ht="145" x14ac:dyDescent="0.35">
      <c r="A31" s="27" t="s">
        <v>72</v>
      </c>
      <c r="B31" s="27" t="s">
        <v>36</v>
      </c>
      <c r="C31" s="72" t="s">
        <v>102</v>
      </c>
      <c r="D31" s="78" t="str">
        <f>CONCATENATE("Delta:",'2021 Summary'!$G31,""&amp;CHAR(10)&amp;"RSTC:",'2021 Summary'!$C31,""&amp;CHAR(10)&amp;"RE:",'2021 Summary'!$D31,""&amp;CHAR(10)&amp;"NERC:",'2021 Summary'!$E31)</f>
        <v>Delta:1
RSTC:4
RE:3
NERC:4</v>
      </c>
      <c r="E31" s="56" t="str">
        <f>CONCATENATE("Delta:",'2021 Summary'!$L31,""&amp;CHAR(10)&amp;"RSTC:",'2021 Summary'!$H31,""&amp;CHAR(10)&amp;"RE:",'2021 Summary'!$I31,""&amp;CHAR(10)&amp;"NERC:",'2021 Summary'!$J31)</f>
        <v>Delta:1
RSTC:12
RE:13
NERC:13</v>
      </c>
      <c r="F31" s="60" t="str">
        <f>CONCATENATE("RSTC: ",IF(RSTC!$Y31=0,"No comment",RSTC!$Y31),""&amp;CHAR(10)&amp;""&amp;CHAR(10)&amp;"RE: ",IF(RE!$Y31=0,"No comment",RE!$Y31),""&amp;CHAR(10)&amp;""&amp;CHAR(10)&amp;"NERC: ",IF(NERC!$Y31=0,"No comment",NERC!$Y31))</f>
        <v>RSTC: Q11 - Simplify by stating "participation in drills, exercises, or simulation as requested by Reliability Coordinator. 
RE: C2: As the industry reacts to Order 2222, DER aggregators will assume a more important role with respect to reliability and will be considered a resource supplying essential reliablity services.  The are projects underway evaluating how DER may be used to support Blackstart.  DER Aggregations will be considered a resource and there should be some consideration in the future to having requirements for those participating in future Blackstart plans.
NERC: No comment</v>
      </c>
      <c r="G31" s="63">
        <f>'2021 Summary'!G31</f>
        <v>1</v>
      </c>
      <c r="H31" s="63">
        <f>'2021 Summary'!L31</f>
        <v>1</v>
      </c>
    </row>
    <row r="32" spans="1:8" ht="290" x14ac:dyDescent="0.35">
      <c r="A32" s="69" t="s">
        <v>73</v>
      </c>
      <c r="B32" s="27" t="s">
        <v>13</v>
      </c>
      <c r="C32" s="72" t="s">
        <v>103</v>
      </c>
      <c r="D32" s="78" t="str">
        <f>CONCATENATE("Delta:",'2021 Summary'!$G32,""&amp;CHAR(10)&amp;"RSTC:",'2021 Summary'!$C32,""&amp;CHAR(10)&amp;"RE:",'2021 Summary'!$D32,""&amp;CHAR(10)&amp;"NERC:",'2021 Summary'!$E32)</f>
        <v>Delta:0
RSTC:4
RE:4
NERC:4</v>
      </c>
      <c r="E32" s="56" t="str">
        <f>CONCATENATE("Delta:",'2021 Summary'!$L32,""&amp;CHAR(10)&amp;"RSTC:",'2021 Summary'!$H32,""&amp;CHAR(10)&amp;"RE:",'2021 Summary'!$I32,""&amp;CHAR(10)&amp;"NERC:",'2021 Summary'!$J32)</f>
        <v>Delta:1
RSTC:13
RE:13
NERC:12</v>
      </c>
      <c r="F32" s="60" t="str">
        <f>CONCATENATE("RSTC: ",IF(RSTC!$Y32=0,"No comment",RSTC!$Y32),""&amp;CHAR(10)&amp;""&amp;CHAR(10)&amp;"RE: ",IF(RE!$Y32=0,"No comment",RE!$Y32),""&amp;CHAR(10)&amp;""&amp;CHAR(10)&amp;"NERC: ",IF(NERC!$Y32=0,"No comment",NERC!$Y32))</f>
        <v>RSTC: No comment
RE: No comment
NERC: Q11:  R1 contains the following sentence which is not a requirement but a statement: " The scope of the Reliability Coordinator’s restoration plan ends when all of its Transmission Operators are interconnected and its Reliability Coordinator Area is connected to all of its neighboring Reliability Coordinator Areas."  The statement reads more like a definition than a requirement.</v>
      </c>
      <c r="G32" s="63">
        <f>'2021 Summary'!G32</f>
        <v>0</v>
      </c>
      <c r="H32" s="63">
        <f>'2021 Summary'!L32</f>
        <v>1</v>
      </c>
    </row>
    <row r="33" spans="1:9" ht="87" x14ac:dyDescent="0.35">
      <c r="A33" s="69" t="s">
        <v>73</v>
      </c>
      <c r="B33" s="27" t="s">
        <v>14</v>
      </c>
      <c r="C33" s="72" t="s">
        <v>104</v>
      </c>
      <c r="D33" s="78" t="str">
        <f>CONCATENATE("Delta:",'2021 Summary'!$G33,""&amp;CHAR(10)&amp;"RSTC:",'2021 Summary'!$C33,""&amp;CHAR(10)&amp;"RE:",'2021 Summary'!$D33,""&amp;CHAR(10)&amp;"NERC:",'2021 Summary'!$E33)</f>
        <v>Delta:1
RSTC:3
RE:4
NERC:4</v>
      </c>
      <c r="E33" s="56" t="str">
        <f>CONCATENATE("Delta:",'2021 Summary'!$L33,""&amp;CHAR(10)&amp;"RSTC:",'2021 Summary'!$H33,""&amp;CHAR(10)&amp;"RE:",'2021 Summary'!$I33,""&amp;CHAR(10)&amp;"NERC:",'2021 Summary'!$J33)</f>
        <v>Delta:1
RSTC:12
RE:13
NERC:13</v>
      </c>
      <c r="F33" s="60" t="str">
        <f>CONCATENATE("RSTC: ",IF(RSTC!$Y33=0,"No comment",RSTC!$Y33),""&amp;CHAR(10)&amp;""&amp;CHAR(10)&amp;"RE: ",IF(RE!$Y33=0,"No comment",RE!$Y33),""&amp;CHAR(10)&amp;""&amp;CHAR(10)&amp;"NERC: ",IF(NERC!$Y33=0,"No comment",NERC!$Y33))</f>
        <v>RSTC: C3, Q11 – Current wording is ambiguous to what approved version of the restoration plan is required for distribution. Suggest rewording to: “…within 30 calendar days of revision approval.
RE: No comment
NERC: No comment</v>
      </c>
      <c r="G33" s="63">
        <f>'2021 Summary'!G33</f>
        <v>1</v>
      </c>
      <c r="H33" s="63">
        <f>'2021 Summary'!L33</f>
        <v>1</v>
      </c>
    </row>
    <row r="34" spans="1:9" ht="72.5" x14ac:dyDescent="0.35">
      <c r="A34" s="69" t="s">
        <v>73</v>
      </c>
      <c r="B34" s="27" t="s">
        <v>15</v>
      </c>
      <c r="C34" s="72" t="s">
        <v>105</v>
      </c>
      <c r="D34" s="78" t="str">
        <f>CONCATENATE("Delta:",'2021 Summary'!$G34,""&amp;CHAR(10)&amp;"RSTC:",'2021 Summary'!$C34,""&amp;CHAR(10)&amp;"RE:",'2021 Summary'!$D34,""&amp;CHAR(10)&amp;"NERC:",'2021 Summary'!$E34)</f>
        <v>Delta:0
RSTC:4
RE:4
NERC:4</v>
      </c>
      <c r="E34" s="56" t="str">
        <f>CONCATENATE("Delta:",'2021 Summary'!$L34,""&amp;CHAR(10)&amp;"RSTC:",'2021 Summary'!$H34,""&amp;CHAR(10)&amp;"RE:",'2021 Summary'!$I34,""&amp;CHAR(10)&amp;"NERC:",'2021 Summary'!$J34)</f>
        <v>Delta:0
RSTC:13
RE:13
NERC:13</v>
      </c>
      <c r="F34" s="60" t="str">
        <f>CONCATENATE("RSTC: ",IF(RSTC!$Y34=0,"No comment",RSTC!$Y34),""&amp;CHAR(10)&amp;""&amp;CHAR(10)&amp;"RE: ",IF(RE!$Y34=0,"No comment",RE!$Y34),""&amp;CHAR(10)&amp;""&amp;CHAR(10)&amp;"NERC: ",IF(NERC!$Y34=0,"No comment",NERC!$Y34))</f>
        <v>RSTC: No comment
RE: No comment
NERC: No comment</v>
      </c>
      <c r="G34" s="63">
        <f>'2021 Summary'!G34</f>
        <v>0</v>
      </c>
      <c r="H34" s="63">
        <f>'2021 Summary'!L34</f>
        <v>0</v>
      </c>
    </row>
    <row r="35" spans="1:9" ht="72.5" x14ac:dyDescent="0.35">
      <c r="A35" s="69" t="s">
        <v>73</v>
      </c>
      <c r="B35" s="27" t="s">
        <v>16</v>
      </c>
      <c r="C35" s="72" t="s">
        <v>106</v>
      </c>
      <c r="D35" s="78" t="str">
        <f>CONCATENATE("Delta:",'2021 Summary'!$G35,""&amp;CHAR(10)&amp;"RSTC:",'2021 Summary'!$C35,""&amp;CHAR(10)&amp;"RE:",'2021 Summary'!$D35,""&amp;CHAR(10)&amp;"NERC:",'2021 Summary'!$E35)</f>
        <v>Delta:0
RSTC:4
RE:4
NERC:4</v>
      </c>
      <c r="E35" s="56" t="str">
        <f>CONCATENATE("Delta:",'2021 Summary'!$L35,""&amp;CHAR(10)&amp;"RSTC:",'2021 Summary'!$H35,""&amp;CHAR(10)&amp;"RE:",'2021 Summary'!$I35,""&amp;CHAR(10)&amp;"NERC:",'2021 Summary'!$J35)</f>
        <v>Delta:0
RSTC:13
RE:13
NERC:13</v>
      </c>
      <c r="F35" s="60" t="str">
        <f>CONCATENATE("RSTC: ",IF(RSTC!$Y35=0,"No comment",RSTC!$Y35),""&amp;CHAR(10)&amp;""&amp;CHAR(10)&amp;"RE: ",IF(RE!$Y35=0,"No comment",RE!$Y35),""&amp;CHAR(10)&amp;""&amp;CHAR(10)&amp;"NERC: ",IF(NERC!$Y35=0,"No comment",NERC!$Y35))</f>
        <v>RSTC: No comment
RE: No comment
NERC: No comment</v>
      </c>
      <c r="G35" s="63">
        <f>'2021 Summary'!G35</f>
        <v>0</v>
      </c>
      <c r="H35" s="63">
        <f>'2021 Summary'!L35</f>
        <v>0</v>
      </c>
    </row>
    <row r="36" spans="1:9" ht="101.5" x14ac:dyDescent="0.35">
      <c r="A36" s="69" t="s">
        <v>73</v>
      </c>
      <c r="B36" s="27" t="s">
        <v>17</v>
      </c>
      <c r="C36" s="72" t="s">
        <v>107</v>
      </c>
      <c r="D36" s="78" t="str">
        <f>CONCATENATE("Delta:",'2021 Summary'!$G36,""&amp;CHAR(10)&amp;"RSTC:",'2021 Summary'!$C36,""&amp;CHAR(10)&amp;"RE:",'2021 Summary'!$D36,""&amp;CHAR(10)&amp;"NERC:",'2021 Summary'!$E36)</f>
        <v>Delta:1
RSTC:4
RE:3
NERC:4</v>
      </c>
      <c r="E36" s="56" t="str">
        <f>CONCATENATE("Delta:",'2021 Summary'!$L36,""&amp;CHAR(10)&amp;"RSTC:",'2021 Summary'!$H36,""&amp;CHAR(10)&amp;"RE:",'2021 Summary'!$I36,""&amp;CHAR(10)&amp;"NERC:",'2021 Summary'!$J36)</f>
        <v>Delta:0
RSTC:13
RE:13
NERC:13</v>
      </c>
      <c r="F36" s="60" t="str">
        <f>CONCATENATE("RSTC: ",IF(RSTC!$Y36=0,"No comment",RSTC!$Y36),""&amp;CHAR(10)&amp;""&amp;CHAR(10)&amp;"RE: ",IF(RE!$Y36=0,"No comment",RE!$Y36),""&amp;CHAR(10)&amp;""&amp;CHAR(10)&amp;"NERC: ",IF(NERC!$Y36=0,"No comment",NERC!$Y36))</f>
        <v>RSTC: No comment
RE: C3: Subpart 5.1 could be improved by splitting it into two subparts since it contains two separate requirements.
NERC: No comment</v>
      </c>
      <c r="G36" s="63">
        <f>'2021 Summary'!G36</f>
        <v>1</v>
      </c>
      <c r="H36" s="63">
        <f>'2021 Summary'!L36</f>
        <v>0</v>
      </c>
    </row>
    <row r="37" spans="1:9" ht="72.5" x14ac:dyDescent="0.35">
      <c r="A37" s="69" t="s">
        <v>73</v>
      </c>
      <c r="B37" s="27" t="s">
        <v>18</v>
      </c>
      <c r="C37" s="72" t="s">
        <v>108</v>
      </c>
      <c r="D37" s="78" t="str">
        <f>CONCATENATE("Delta:",'2021 Summary'!$G37,""&amp;CHAR(10)&amp;"RSTC:",'2021 Summary'!$C37,""&amp;CHAR(10)&amp;"RE:",'2021 Summary'!$D37,""&amp;CHAR(10)&amp;"NERC:",'2021 Summary'!$E37)</f>
        <v>Delta:0
RSTC:4
RE:4
NERC:4</v>
      </c>
      <c r="E37" s="56" t="str">
        <f>CONCATENATE("Delta:",'2021 Summary'!$L37,""&amp;CHAR(10)&amp;"RSTC:",'2021 Summary'!$H37,""&amp;CHAR(10)&amp;"RE:",'2021 Summary'!$I37,""&amp;CHAR(10)&amp;"NERC:",'2021 Summary'!$J37)</f>
        <v>Delta:1
RSTC:12
RE:12
NERC:13</v>
      </c>
      <c r="F37" s="60" t="str">
        <f>CONCATENATE("RSTC: ",IF(RSTC!$Y37=0,"No comment",RSTC!$Y37),""&amp;CHAR(10)&amp;""&amp;CHAR(10)&amp;"RE: ",IF(RE!$Y37=0,"No comment",RE!$Y37),""&amp;CHAR(10)&amp;""&amp;CHAR(10)&amp;"NERC: ",IF(NERC!$Y37=0,"No comment",NERC!$Y37))</f>
        <v>RSTC: Q11 - Shall have access to, instead of "copy". The document could be posted to a cloud based site.
RE: Q11: Why is control rooms used instead of Control Center? Is it intended to be more generic?
NERC: No comment</v>
      </c>
      <c r="G37" s="63">
        <f>'2021 Summary'!G37</f>
        <v>0</v>
      </c>
      <c r="H37" s="63">
        <f>'2021 Summary'!L37</f>
        <v>1</v>
      </c>
    </row>
    <row r="38" spans="1:9" ht="87" x14ac:dyDescent="0.35">
      <c r="A38" s="69" t="s">
        <v>73</v>
      </c>
      <c r="B38" s="27" t="s">
        <v>19</v>
      </c>
      <c r="C38" s="72" t="s">
        <v>109</v>
      </c>
      <c r="D38" s="78" t="str">
        <f>CONCATENATE("Delta:",'2021 Summary'!$G38,""&amp;CHAR(10)&amp;"RSTC:",'2021 Summary'!$C38,""&amp;CHAR(10)&amp;"RE:",'2021 Summary'!$D38,""&amp;CHAR(10)&amp;"NERC:",'2021 Summary'!$E38)</f>
        <v>Delta:0
RSTC:4
RE:4
NERC:4</v>
      </c>
      <c r="E38" s="56" t="str">
        <f>CONCATENATE("Delta:",'2021 Summary'!$L38,""&amp;CHAR(10)&amp;"RSTC:",'2021 Summary'!$H38,""&amp;CHAR(10)&amp;"RE:",'2021 Summary'!$I38,""&amp;CHAR(10)&amp;"NERC:",'2021 Summary'!$J38)</f>
        <v>Delta:1
RSTC:13
RE:13
NERC:12</v>
      </c>
      <c r="F38" s="60" t="str">
        <f>CONCATENATE("RSTC: ",IF(RSTC!$Y38=0,"No comment",RSTC!$Y38),""&amp;CHAR(10)&amp;""&amp;CHAR(10)&amp;"RE: ",IF(RE!$Y38=0,"No comment",RE!$Y38),""&amp;CHAR(10)&amp;""&amp;CHAR(10)&amp;"NERC: ",IF(NERC!$Y38=0,"No comment",NERC!$Y38))</f>
        <v>RSTC: No comment
RE: No comment
NERC: Q6:  R7.1 and 7.2 seem incomplete in terms of what should be included in a training program. Perhaps there should be a reference to the components of R1, at a minimum.</v>
      </c>
      <c r="G38" s="63">
        <f>'2021 Summary'!G38</f>
        <v>0</v>
      </c>
      <c r="H38" s="63">
        <f>'2021 Summary'!L38</f>
        <v>1</v>
      </c>
    </row>
    <row r="39" spans="1:9" ht="87" x14ac:dyDescent="0.35">
      <c r="A39" s="69" t="s">
        <v>73</v>
      </c>
      <c r="B39" s="27" t="s">
        <v>20</v>
      </c>
      <c r="C39" s="72" t="s">
        <v>110</v>
      </c>
      <c r="D39" s="78" t="str">
        <f>CONCATENATE("Delta:",'2021 Summary'!$G39,""&amp;CHAR(10)&amp;"RSTC:",'2021 Summary'!$C39,""&amp;CHAR(10)&amp;"RE:",'2021 Summary'!$D39,""&amp;CHAR(10)&amp;"NERC:",'2021 Summary'!$E39)</f>
        <v>Delta:1
RSTC:3
RE:4
NERC:4</v>
      </c>
      <c r="E39" s="56" t="str">
        <f>CONCATENATE("Delta:",'2021 Summary'!$L39,""&amp;CHAR(10)&amp;"RSTC:",'2021 Summary'!$H39,""&amp;CHAR(10)&amp;"RE:",'2021 Summary'!$I39,""&amp;CHAR(10)&amp;"NERC:",'2021 Summary'!$J39)</f>
        <v>Delta:1
RSTC:12
RE:13
NERC:13</v>
      </c>
      <c r="F39" s="60" t="str">
        <f>CONCATENATE("RSTC: ",IF(RSTC!$Y39=0,"No comment",RSTC!$Y39),""&amp;CHAR(10)&amp;""&amp;CHAR(10)&amp;"RE: ",IF(RE!$Y39=0,"No comment",RE!$Y39),""&amp;CHAR(10)&amp;""&amp;CHAR(10)&amp;"NERC: ",IF(NERC!$Y39=0,"No comment",NERC!$Y39))</f>
        <v>RSTC: C1, Q13 - There are regional drills not conducted by a single RC that could satisfy this if the language was slightly modified. 
RE: No comment
NERC: No comment</v>
      </c>
      <c r="G39" s="63">
        <f>'2021 Summary'!G39</f>
        <v>1</v>
      </c>
      <c r="H39" s="63">
        <f>'2021 Summary'!L39</f>
        <v>1</v>
      </c>
    </row>
    <row r="40" spans="1:9" ht="391.5" x14ac:dyDescent="0.35">
      <c r="A40" s="27" t="s">
        <v>74</v>
      </c>
      <c r="B40" s="27" t="s">
        <v>13</v>
      </c>
      <c r="C40" s="72" t="s">
        <v>111</v>
      </c>
      <c r="D40" s="78" t="str">
        <f>CONCATENATE("Delta:",'2021 Summary'!$G40,""&amp;CHAR(10)&amp;"RSTC:",'2021 Summary'!$C40,""&amp;CHAR(10)&amp;"RE:",'2021 Summary'!$D40,""&amp;CHAR(10)&amp;"NERC:",'2021 Summary'!$E40)</f>
        <v>Delta:1
RSTC:4
RE:3
NERC:4</v>
      </c>
      <c r="E40" s="56" t="str">
        <f>CONCATENATE("Delta:",'2021 Summary'!$L40,""&amp;CHAR(10)&amp;"RSTC:",'2021 Summary'!$H40,""&amp;CHAR(10)&amp;"RE:",'2021 Summary'!$I40,""&amp;CHAR(10)&amp;"NERC:",'2021 Summary'!$J40)</f>
        <v>Delta:2
RSTC:13
RE:12
NERC:11</v>
      </c>
      <c r="F40" s="60" t="str">
        <f>CONCATENATE("RSTC: ",IF(RSTC!$Y40=0,"No comment",RSTC!$Y40),""&amp;CHAR(10)&amp;""&amp;CHAR(10)&amp;"RE: ",IF(RE!$Y40=0,"No comment",RE!$Y40),""&amp;CHAR(10)&amp;""&amp;CHAR(10)&amp;"NERC: ",IF(NERC!$Y40=0,"No comment",NERC!$Y40))</f>
        <v xml:space="preserve">RSTC: No comment
RE: Q11: Large distribution requiring distribution system operators with associated systems should be subject to similar requirements as TOPs.  If there are large amounts of DER on the system providing essential reliablity services to the grid, the functionality of the DSO systems are important.  Additionally there will visibility, situational awareness, and telemetry issues that may exist between the DSO and TOP.
Why is control center not capitalized?
NERC: Q4 and Q7. For entities with peer configurations (2+ fully staffed and operating CCs that are monitoring/operating a portion of the footprint but capable of absorbing the footprint of another peer CC in the event of it's loss of capability), it is not clear which is the "Primary" and which is "Backup". From a engineering perspective they are both primary and both backups. This makes it difficult to implement consistent compliance determinations. Perhaps a clarification of defined terms would be helpful.
</v>
      </c>
      <c r="G40" s="63">
        <f>'2021 Summary'!G40</f>
        <v>1</v>
      </c>
      <c r="H40" s="63">
        <f>'2021 Summary'!L40</f>
        <v>2</v>
      </c>
    </row>
    <row r="41" spans="1:9" ht="72.5" x14ac:dyDescent="0.35">
      <c r="A41" s="27" t="s">
        <v>74</v>
      </c>
      <c r="B41" s="27" t="s">
        <v>14</v>
      </c>
      <c r="C41" s="72" t="s">
        <v>112</v>
      </c>
      <c r="D41" s="78" t="str">
        <f>CONCATENATE("Delta:",'2021 Summary'!$G41,""&amp;CHAR(10)&amp;"RSTC:",'2021 Summary'!$C41,""&amp;CHAR(10)&amp;"RE:",'2021 Summary'!$D41,""&amp;CHAR(10)&amp;"NERC:",'2021 Summary'!$E41)</f>
        <v>Delta:0
RSTC:4
RE:4
NERC:4</v>
      </c>
      <c r="E41" s="56" t="str">
        <f>CONCATENATE("Delta:",'2021 Summary'!$L41,""&amp;CHAR(10)&amp;"RSTC:",'2021 Summary'!$H41,""&amp;CHAR(10)&amp;"RE:",'2021 Summary'!$I41,""&amp;CHAR(10)&amp;"NERC:",'2021 Summary'!$J41)</f>
        <v>Delta:1
RSTC:13
RE:12
NERC:13</v>
      </c>
      <c r="F41" s="60" t="str">
        <f>CONCATENATE("RSTC: ",IF(RSTC!$Y41=0,"No comment",RSTC!$Y41),""&amp;CHAR(10)&amp;""&amp;CHAR(10)&amp;"RE: ",IF(RE!$Y41=0,"No comment",RE!$Y41),""&amp;CHAR(10)&amp;""&amp;CHAR(10)&amp;"NERC: ",IF(NERC!$Y41=0,"No comment",NERC!$Y41))</f>
        <v>RSTC: No comment
RE: Q11: Why is control center not capitalized?
NERC: No comment</v>
      </c>
      <c r="G41" s="63">
        <f>'2021 Summary'!G41</f>
        <v>0</v>
      </c>
      <c r="H41" s="63">
        <f>'2021 Summary'!L41</f>
        <v>1</v>
      </c>
    </row>
    <row r="42" spans="1:9" ht="130.5" x14ac:dyDescent="0.35">
      <c r="A42" s="27" t="s">
        <v>74</v>
      </c>
      <c r="B42" s="27" t="s">
        <v>15</v>
      </c>
      <c r="C42" s="72" t="s">
        <v>113</v>
      </c>
      <c r="D42" s="78" t="str">
        <f>CONCATENATE("Delta:",'2021 Summary'!$G42,""&amp;CHAR(10)&amp;"RSTC:",'2021 Summary'!$C42,""&amp;CHAR(10)&amp;"RE:",'2021 Summary'!$D42,""&amp;CHAR(10)&amp;"NERC:",'2021 Summary'!$E42)</f>
        <v>Delta:1
RSTC:4
RE:3
NERC:4</v>
      </c>
      <c r="E42" s="56" t="str">
        <f>CONCATENATE("Delta:",'2021 Summary'!$L42,""&amp;CHAR(10)&amp;"RSTC:",'2021 Summary'!$H42,""&amp;CHAR(10)&amp;"RE:",'2021 Summary'!$I42,""&amp;CHAR(10)&amp;"NERC:",'2021 Summary'!$J42)</f>
        <v>Delta:1
RSTC:13
RE:12
NERC:13</v>
      </c>
      <c r="F42" s="60" t="str">
        <f>CONCATENATE("RSTC: ",IF(RSTC!$Y42=0,"No comment",RSTC!$Y42),""&amp;CHAR(10)&amp;""&amp;CHAR(10)&amp;"RE: ",IF(RE!$Y42=0,"No comment",RE!$Y42),""&amp;CHAR(10)&amp;""&amp;CHAR(10)&amp;"NERC: ",IF(NERC!$Y42=0,"No comment",NERC!$Y42))</f>
        <v>RSTC: No comment
RE: Q11: Needs the word "that" added . "Reliability Standards that are applicable"  
control center is not capitalized
No time limit on length of unplanned outage
NERC: No comment</v>
      </c>
      <c r="G42" s="63">
        <f>'2021 Summary'!G42</f>
        <v>1</v>
      </c>
      <c r="H42" s="63">
        <f>'2021 Summary'!L42</f>
        <v>1</v>
      </c>
    </row>
    <row r="43" spans="1:9" ht="101.5" x14ac:dyDescent="0.35">
      <c r="A43" s="27" t="s">
        <v>74</v>
      </c>
      <c r="B43" s="27" t="s">
        <v>16</v>
      </c>
      <c r="C43" s="72" t="s">
        <v>114</v>
      </c>
      <c r="D43" s="78" t="str">
        <f>CONCATENATE("Delta:",'2021 Summary'!$G43,""&amp;CHAR(10)&amp;"RSTC:",'2021 Summary'!$C43,""&amp;CHAR(10)&amp;"RE:",'2021 Summary'!$D43,""&amp;CHAR(10)&amp;"NERC:",'2021 Summary'!$E43)</f>
        <v>Delta:1
RSTC:4
RE:3
NERC:4</v>
      </c>
      <c r="E43" s="56" t="str">
        <f>CONCATENATE("Delta:",'2021 Summary'!$L43,""&amp;CHAR(10)&amp;"RSTC:",'2021 Summary'!$H43,""&amp;CHAR(10)&amp;"RE:",'2021 Summary'!$I43,""&amp;CHAR(10)&amp;"NERC:",'2021 Summary'!$J43)</f>
        <v>Delta:1
RSTC:13
RE:12
NERC:13</v>
      </c>
      <c r="F43" s="60" t="str">
        <f>CONCATENATE("RSTC: ",IF(RSTC!$Y43=0,"No comment",RSTC!$Y43),""&amp;CHAR(10)&amp;""&amp;CHAR(10)&amp;"RE: ",IF(RE!$Y43=0,"No comment",RE!$Y43),""&amp;CHAR(10)&amp;""&amp;CHAR(10)&amp;"NERC: ",IF(NERC!$Y43=0,"No comment",NERC!$Y43))</f>
        <v>RSTC: No comment
RE: Q11: control center is not capitalized
No time limit on length of unplanned outage
NERC: No comment</v>
      </c>
      <c r="G43" s="63">
        <f>'2021 Summary'!G43</f>
        <v>1</v>
      </c>
      <c r="H43" s="63">
        <f>'2021 Summary'!L43</f>
        <v>1</v>
      </c>
    </row>
    <row r="44" spans="1:9" ht="145" x14ac:dyDescent="0.35">
      <c r="A44" s="27" t="s">
        <v>74</v>
      </c>
      <c r="B44" s="27" t="s">
        <v>17</v>
      </c>
      <c r="C44" s="72" t="s">
        <v>115</v>
      </c>
      <c r="D44" s="78" t="str">
        <f>CONCATENATE("Delta:",'2021 Summary'!$G44,""&amp;CHAR(10)&amp;"RSTC:",'2021 Summary'!$C44,""&amp;CHAR(10)&amp;"RE:",'2021 Summary'!$D44,""&amp;CHAR(10)&amp;"NERC:",'2021 Summary'!$E44)</f>
        <v>Delta:0
RSTC:4
RE:4
NERC:4</v>
      </c>
      <c r="E44" s="56" t="str">
        <f>CONCATENATE("Delta:",'2021 Summary'!$L44,""&amp;CHAR(10)&amp;"RSTC:",'2021 Summary'!$H44,""&amp;CHAR(10)&amp;"RE:",'2021 Summary'!$I44,""&amp;CHAR(10)&amp;"NERC:",'2021 Summary'!$J44)</f>
        <v>Delta:1
RSTC:12
RE:13
NERC:13</v>
      </c>
      <c r="F44" s="60" t="str">
        <f>CONCATENATE("RSTC: ",IF(RSTC!$Y44=0,"No comment",RSTC!$Y44),""&amp;CHAR(10)&amp;""&amp;CHAR(10)&amp;"RE: ",IF(RE!$Y44=0,"No comment",RE!$Y44),""&amp;CHAR(10)&amp;""&amp;CHAR(10)&amp;"NERC: ",IF(NERC!$Y44=0,"No comment",NERC!$Y44))</f>
        <v>RSTC: 
Q11 – Is there a specific need to define differing time periods for Operting Plan review?
•	EOP-006-3 R3. states ”R3. Each Reliability Coordinator shall review its restoration plan within 13 calendar months of the last review.”
•	EOP-008-2 R2.5 states “R5. Each Reliability Coordinator, Balancing Authority, and Transmission Operator, shall annually review and approve its Operating Plan for backup functionality.”.
RE: No comment
NERC: No comment</v>
      </c>
      <c r="G44" s="63">
        <f>'2021 Summary'!G44</f>
        <v>0</v>
      </c>
      <c r="H44" s="63">
        <f>'2021 Summary'!L44</f>
        <v>1</v>
      </c>
      <c r="I44" s="60"/>
    </row>
    <row r="45" spans="1:9" ht="186" customHeight="1" x14ac:dyDescent="0.35">
      <c r="A45" s="27" t="s">
        <v>74</v>
      </c>
      <c r="B45" s="27" t="s">
        <v>18</v>
      </c>
      <c r="C45" s="72" t="s">
        <v>116</v>
      </c>
      <c r="D45" s="78" t="str">
        <f>CONCATENATE("Delta:",'2021 Summary'!$G45,""&amp;CHAR(10)&amp;"RSTC:",'2021 Summary'!$C45,""&amp;CHAR(10)&amp;"RE:",'2021 Summary'!$D45,""&amp;CHAR(10)&amp;"NERC:",'2021 Summary'!$E45)</f>
        <v>Delta:0
RSTC:4
RE:4
NERC:4</v>
      </c>
      <c r="E45" s="56" t="str">
        <f>CONCATENATE("Delta:",'2021 Summary'!$L45,""&amp;CHAR(10)&amp;"RSTC:",'2021 Summary'!$H45,""&amp;CHAR(10)&amp;"RE:",'2021 Summary'!$I45,""&amp;CHAR(10)&amp;"NERC:",'2021 Summary'!$J45)</f>
        <v>Delta:1
RSTC:12
RE:12
NERC:13</v>
      </c>
      <c r="F45" s="60" t="str">
        <f>CONCATENATE("RSTC: ",IF(RSTC!$Y45=0,"No comment",RSTC!$Y45),""&amp;CHAR(10)&amp;""&amp;CHAR(10)&amp;"RE: ",IF(RE!$Y45=0,"No comment",RE!$Y45),""&amp;CHAR(10)&amp;""&amp;CHAR(10)&amp;"NERC: ",IF(NERC!$Y45=0,"No comment",NERC!$Y45))</f>
        <v>RSTC: Q12 - "control center" is a defined termin the NERC Got. Should be "Control Center"
RE: Q11: control center is not capitalized
NERC: No comment</v>
      </c>
      <c r="G45" s="63">
        <f>'2021 Summary'!G45</f>
        <v>0</v>
      </c>
      <c r="H45" s="63">
        <f>'2021 Summary'!L45</f>
        <v>1</v>
      </c>
    </row>
    <row r="46" spans="1:9" ht="97.5" customHeight="1" x14ac:dyDescent="0.35">
      <c r="A46" s="27" t="s">
        <v>74</v>
      </c>
      <c r="B46" s="27" t="s">
        <v>19</v>
      </c>
      <c r="C46" s="72" t="s">
        <v>117</v>
      </c>
      <c r="D46" s="78" t="str">
        <f>CONCATENATE("Delta:",'2021 Summary'!$G46,""&amp;CHAR(10)&amp;"RSTC:",'2021 Summary'!$C46,""&amp;CHAR(10)&amp;"RE:",'2021 Summary'!$D46,""&amp;CHAR(10)&amp;"NERC:",'2021 Summary'!$E46)</f>
        <v>Delta:0
RSTC:4
RE:4
NERC:4</v>
      </c>
      <c r="E46" s="56" t="str">
        <f>CONCATENATE("Delta:",'2021 Summary'!$L46,""&amp;CHAR(10)&amp;"RSTC:",'2021 Summary'!$H46,""&amp;CHAR(10)&amp;"RE:",'2021 Summary'!$I46,""&amp;CHAR(10)&amp;"NERC:",'2021 Summary'!$J46)</f>
        <v>Delta:0
RSTC:13
RE:13
NERC:13</v>
      </c>
      <c r="F46" s="60" t="str">
        <f>CONCATENATE("RSTC: ",IF(RSTC!$Y46=0,"No comment",RSTC!$Y46),""&amp;CHAR(10)&amp;""&amp;CHAR(10)&amp;"RE: ",IF(RE!$Y46=0,"No comment",RE!$Y46),""&amp;CHAR(10)&amp;""&amp;CHAR(10)&amp;"NERC: ",IF(NERC!$Y46=0,"No comment",NERC!$Y46))</f>
        <v>RSTC: No comment
RE: No comment
NERC: No comment</v>
      </c>
      <c r="G46" s="63">
        <f>'2021 Summary'!G46</f>
        <v>0</v>
      </c>
      <c r="H46" s="63">
        <f>'2021 Summary'!L46</f>
        <v>0</v>
      </c>
      <c r="I46" s="66"/>
    </row>
    <row r="47" spans="1:9" ht="160.5" customHeight="1" x14ac:dyDescent="0.35">
      <c r="A47" s="27" t="s">
        <v>74</v>
      </c>
      <c r="B47" s="27" t="s">
        <v>20</v>
      </c>
      <c r="C47" s="72" t="s">
        <v>118</v>
      </c>
      <c r="D47" s="78" t="str">
        <f>CONCATENATE("Delta:",'2021 Summary'!$G47,""&amp;CHAR(10)&amp;"RSTC:",'2021 Summary'!$C47,""&amp;CHAR(10)&amp;"RE:",'2021 Summary'!$D47,""&amp;CHAR(10)&amp;"NERC:",'2021 Summary'!$E47)</f>
        <v>Delta:1
RSTC:4
RE:3
NERC:4</v>
      </c>
      <c r="E47" s="56" t="str">
        <f>CONCATENATE("Delta:",'2021 Summary'!$L47,""&amp;CHAR(10)&amp;"RSTC:",'2021 Summary'!$H47,""&amp;CHAR(10)&amp;"RE:",'2021 Summary'!$I47,""&amp;CHAR(10)&amp;"NERC:",'2021 Summary'!$J47)</f>
        <v>Delta:2
RSTC:13
RE:11
NERC:13</v>
      </c>
      <c r="F47" s="60" t="str">
        <f>CONCATENATE("RSTC: ",IF(RSTC!$Y47=0,"No comment",RSTC!$Y47),""&amp;CHAR(10)&amp;""&amp;CHAR(10)&amp;"RE: ",IF(RE!$Y47=0,"No comment",RE!$Y47),""&amp;CHAR(10)&amp;""&amp;CHAR(10)&amp;"NERC: ",IF(NERC!$Y47=0,"No comment",NERC!$Y47))</f>
        <v>RSTC: No comment
RE: C4: There is not a specific time period in which the back-up or primary facility must be restored.
Q1, Q6: This requirement does not support reliablity and should be a guideline or perhaps part of the certification program.  It aligns with P-81 principles and is primarily a courtesy and administrative.  
NERC: No comment</v>
      </c>
      <c r="G47" s="63">
        <f>'2021 Summary'!G47</f>
        <v>1</v>
      </c>
      <c r="H47" s="63">
        <f>'2021 Summary'!L47</f>
        <v>2</v>
      </c>
    </row>
  </sheetData>
  <autoFilter ref="A3:I47"/>
  <conditionalFormatting sqref="G1:G2 G4:G1048576">
    <cfRule type="cellIs" dxfId="4" priority="3" operator="greaterThanOrEqual">
      <formula>2</formula>
    </cfRule>
  </conditionalFormatting>
  <conditionalFormatting sqref="H1:H2 H4:H1048576">
    <cfRule type="cellIs" dxfId="3" priority="1" operator="greaterThanOrEqual">
      <formula>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47"/>
  <sheetViews>
    <sheetView zoomScale="60" zoomScaleNormal="60" workbookViewId="0">
      <pane xSplit="3" ySplit="3" topLeftCell="D41" activePane="bottomRight" state="frozen"/>
      <selection pane="topRight" activeCell="D1" sqref="D1"/>
      <selection pane="bottomLeft" activeCell="A4" sqref="A4"/>
      <selection pane="bottomRight" activeCell="C44" sqref="C44"/>
    </sheetView>
  </sheetViews>
  <sheetFormatPr defaultRowHeight="14.5" x14ac:dyDescent="0.35"/>
  <cols>
    <col min="1" max="1" width="13.453125" style="27" customWidth="1"/>
    <col min="2" max="2" width="8.1796875" style="27" customWidth="1"/>
    <col min="3" max="3" width="128.26953125" style="26" customWidth="1"/>
    <col min="4" max="4" width="109.54296875" customWidth="1"/>
    <col min="5" max="5" width="19.7265625" customWidth="1"/>
    <col min="6" max="6" width="28.81640625" customWidth="1"/>
    <col min="7" max="7" width="24.81640625" customWidth="1"/>
    <col min="8" max="8" width="23.7265625" customWidth="1"/>
    <col min="9" max="9" width="24.81640625" customWidth="1"/>
    <col min="10" max="10" width="38.453125" customWidth="1"/>
    <col min="11" max="11" width="40" customWidth="1"/>
    <col min="12" max="12" width="15.453125" customWidth="1"/>
    <col min="13" max="13" width="21" customWidth="1"/>
    <col min="14" max="14" width="19.7265625" customWidth="1"/>
    <col min="15" max="15" width="25.453125" customWidth="1"/>
    <col min="16" max="17" width="19.7265625" customWidth="1"/>
    <col min="18" max="18" width="19" customWidth="1"/>
    <col min="19" max="19" width="30.81640625" customWidth="1"/>
    <col min="20" max="21" width="19.7265625" customWidth="1"/>
    <col min="22" max="22" width="30.81640625" style="1" customWidth="1"/>
    <col min="23" max="24" width="19.7265625" customWidth="1"/>
    <col min="25" max="25" width="49.26953125" style="2" customWidth="1"/>
    <col min="26" max="26" width="19.7265625" customWidth="1"/>
  </cols>
  <sheetData>
    <row r="1" spans="1:25" ht="18.5" x14ac:dyDescent="0.45">
      <c r="A1" s="30"/>
      <c r="B1" s="31"/>
      <c r="C1" s="32"/>
      <c r="D1" s="28"/>
      <c r="E1" s="8"/>
      <c r="F1" s="98" t="s">
        <v>1</v>
      </c>
      <c r="G1" s="98"/>
      <c r="H1" s="98"/>
      <c r="I1" s="98"/>
      <c r="J1" s="99" t="s">
        <v>2</v>
      </c>
      <c r="K1" s="99"/>
      <c r="L1" s="99"/>
      <c r="M1" s="99"/>
      <c r="N1" s="99"/>
      <c r="O1" s="99"/>
      <c r="P1" s="99"/>
      <c r="Q1" s="99"/>
      <c r="R1" s="99"/>
      <c r="S1" s="99"/>
      <c r="T1" s="99"/>
      <c r="U1" s="99"/>
      <c r="V1" s="99"/>
      <c r="W1" s="12"/>
      <c r="X1" s="13"/>
      <c r="Y1" s="14"/>
    </row>
    <row r="2" spans="1:25" ht="18.5" hidden="1" x14ac:dyDescent="0.45">
      <c r="A2" s="30"/>
      <c r="B2" s="31"/>
      <c r="C2" s="32"/>
      <c r="D2" s="29"/>
      <c r="E2" s="11"/>
      <c r="F2" s="79"/>
      <c r="G2" s="79"/>
      <c r="H2" s="79"/>
      <c r="I2" s="79"/>
      <c r="J2" s="80"/>
      <c r="K2" s="80"/>
      <c r="L2" s="80"/>
      <c r="M2" s="80"/>
      <c r="N2" s="80"/>
      <c r="O2" s="80"/>
      <c r="P2" s="80"/>
      <c r="Q2" s="80"/>
      <c r="R2" s="80"/>
      <c r="S2" s="80"/>
      <c r="T2" s="80"/>
      <c r="U2" s="80"/>
      <c r="V2" s="80"/>
      <c r="W2" s="15"/>
      <c r="X2" s="16"/>
      <c r="Y2" s="17"/>
    </row>
    <row r="3" spans="1:25" ht="102" customHeight="1" x14ac:dyDescent="0.35">
      <c r="A3" s="33" t="s">
        <v>0</v>
      </c>
      <c r="B3" s="34" t="s">
        <v>6</v>
      </c>
      <c r="C3" s="35" t="s">
        <v>31</v>
      </c>
      <c r="D3" s="43" t="s">
        <v>60</v>
      </c>
      <c r="E3" s="9" t="s">
        <v>27</v>
      </c>
      <c r="F3" s="10" t="s">
        <v>61</v>
      </c>
      <c r="G3" s="49" t="s">
        <v>29</v>
      </c>
      <c r="H3" s="44" t="s">
        <v>57</v>
      </c>
      <c r="I3" s="49" t="s">
        <v>62</v>
      </c>
      <c r="J3" s="45" t="s">
        <v>58</v>
      </c>
      <c r="K3" s="46" t="s">
        <v>164</v>
      </c>
      <c r="L3" s="45" t="s">
        <v>30</v>
      </c>
      <c r="M3" s="46" t="s">
        <v>43</v>
      </c>
      <c r="N3" s="47" t="s">
        <v>45</v>
      </c>
      <c r="O3" s="48" t="s">
        <v>46</v>
      </c>
      <c r="P3" s="47" t="s">
        <v>47</v>
      </c>
      <c r="Q3" s="48" t="s">
        <v>49</v>
      </c>
      <c r="R3" s="47" t="s">
        <v>50</v>
      </c>
      <c r="S3" s="50" t="s">
        <v>63</v>
      </c>
      <c r="T3" s="47" t="s">
        <v>52</v>
      </c>
      <c r="U3" s="48" t="s">
        <v>53</v>
      </c>
      <c r="V3" s="47" t="s">
        <v>55</v>
      </c>
      <c r="W3" s="18" t="s">
        <v>59</v>
      </c>
      <c r="X3" s="19" t="s">
        <v>28</v>
      </c>
      <c r="Y3" s="20" t="s">
        <v>3</v>
      </c>
    </row>
    <row r="4" spans="1:25" s="3" customFormat="1" ht="362.5" x14ac:dyDescent="0.35">
      <c r="A4" s="69" t="s">
        <v>69</v>
      </c>
      <c r="B4" s="27" t="s">
        <v>13</v>
      </c>
      <c r="C4" s="72" t="s">
        <v>75</v>
      </c>
      <c r="D4" s="21" t="s">
        <v>4</v>
      </c>
      <c r="E4" s="71" t="s">
        <v>5</v>
      </c>
      <c r="F4" s="21" t="s">
        <v>4</v>
      </c>
      <c r="G4" s="21" t="s">
        <v>4</v>
      </c>
      <c r="H4" s="21" t="s">
        <v>4</v>
      </c>
      <c r="I4" s="21" t="s">
        <v>5</v>
      </c>
      <c r="J4" s="21" t="s">
        <v>4</v>
      </c>
      <c r="K4" s="21" t="s">
        <v>4</v>
      </c>
      <c r="L4" s="21" t="s">
        <v>4</v>
      </c>
      <c r="M4" s="21" t="s">
        <v>4</v>
      </c>
      <c r="N4" s="21" t="s">
        <v>4</v>
      </c>
      <c r="O4" s="21" t="s">
        <v>4</v>
      </c>
      <c r="P4" s="21" t="s">
        <v>4</v>
      </c>
      <c r="Q4" s="21" t="s">
        <v>4</v>
      </c>
      <c r="R4" s="21" t="s">
        <v>4</v>
      </c>
      <c r="S4" s="21" t="s">
        <v>5</v>
      </c>
      <c r="T4" s="21" t="s">
        <v>4</v>
      </c>
      <c r="U4" s="21" t="s">
        <v>4</v>
      </c>
      <c r="V4" s="22" t="s">
        <v>4</v>
      </c>
      <c r="W4" s="3">
        <f>4-(COUNTIF(F4:I4,"no"))</f>
        <v>3</v>
      </c>
      <c r="X4" s="3">
        <f>13-(COUNTIF(J4:V4,"no"))</f>
        <v>12</v>
      </c>
      <c r="Y4" s="87" t="s">
        <v>165</v>
      </c>
    </row>
    <row r="5" spans="1:25" s="3" customFormat="1" ht="141.65" customHeight="1" x14ac:dyDescent="0.35">
      <c r="A5" s="69" t="s">
        <v>69</v>
      </c>
      <c r="B5" s="27" t="s">
        <v>14</v>
      </c>
      <c r="C5" s="72" t="s">
        <v>76</v>
      </c>
      <c r="D5" s="21" t="s">
        <v>4</v>
      </c>
      <c r="E5" s="71" t="s">
        <v>5</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5</v>
      </c>
      <c r="U5" s="21" t="s">
        <v>4</v>
      </c>
      <c r="V5" s="22" t="s">
        <v>4</v>
      </c>
      <c r="W5" s="3">
        <f t="shared" ref="W5:W47" si="0">4-(COUNTIF(F5:I5,"no"))</f>
        <v>4</v>
      </c>
      <c r="X5" s="3">
        <f t="shared" ref="X5:X47" si="1">13-(COUNTIF(J5:V5,"no"))</f>
        <v>12</v>
      </c>
      <c r="Y5" s="87" t="s">
        <v>166</v>
      </c>
    </row>
    <row r="6" spans="1:25" s="3" customFormat="1" ht="43.5" x14ac:dyDescent="0.35">
      <c r="A6" s="69" t="s">
        <v>69</v>
      </c>
      <c r="B6" s="27" t="s">
        <v>15</v>
      </c>
      <c r="C6" s="72" t="s">
        <v>77</v>
      </c>
      <c r="D6" s="21" t="s">
        <v>4</v>
      </c>
      <c r="E6" s="71" t="s">
        <v>5</v>
      </c>
      <c r="F6" s="21" t="s">
        <v>4</v>
      </c>
      <c r="G6" s="21" t="s">
        <v>4</v>
      </c>
      <c r="H6" s="21" t="s">
        <v>4</v>
      </c>
      <c r="I6" s="21" t="s">
        <v>4</v>
      </c>
      <c r="J6" s="21" t="s">
        <v>4</v>
      </c>
      <c r="K6" s="21" t="s">
        <v>4</v>
      </c>
      <c r="L6" s="21" t="s">
        <v>4</v>
      </c>
      <c r="M6" s="21" t="s">
        <v>4</v>
      </c>
      <c r="N6" s="21" t="s">
        <v>4</v>
      </c>
      <c r="O6" s="21" t="s">
        <v>4</v>
      </c>
      <c r="P6" s="21" t="s">
        <v>4</v>
      </c>
      <c r="Q6" s="21" t="s">
        <v>4</v>
      </c>
      <c r="R6" s="21" t="s">
        <v>4</v>
      </c>
      <c r="S6" s="21" t="s">
        <v>4</v>
      </c>
      <c r="T6" s="21" t="s">
        <v>5</v>
      </c>
      <c r="U6" s="21" t="s">
        <v>4</v>
      </c>
      <c r="V6" s="22" t="s">
        <v>4</v>
      </c>
      <c r="W6" s="3">
        <f t="shared" si="0"/>
        <v>4</v>
      </c>
      <c r="X6" s="3">
        <f t="shared" si="1"/>
        <v>12</v>
      </c>
      <c r="Y6" s="87" t="s">
        <v>167</v>
      </c>
    </row>
    <row r="7" spans="1:25" s="3" customFormat="1" ht="51.75" customHeight="1" x14ac:dyDescent="0.35">
      <c r="A7" s="27" t="s">
        <v>70</v>
      </c>
      <c r="B7" s="27" t="s">
        <v>13</v>
      </c>
      <c r="C7" s="72" t="s">
        <v>78</v>
      </c>
      <c r="D7" s="21" t="s">
        <v>4</v>
      </c>
      <c r="E7" s="71" t="s">
        <v>5</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2" t="s">
        <v>4</v>
      </c>
      <c r="W7" s="3">
        <f t="shared" si="0"/>
        <v>4</v>
      </c>
      <c r="X7" s="3">
        <f t="shared" si="1"/>
        <v>13</v>
      </c>
    </row>
    <row r="8" spans="1:25" s="3" customFormat="1" ht="180.75" customHeight="1" x14ac:dyDescent="0.35">
      <c r="A8" s="27" t="s">
        <v>70</v>
      </c>
      <c r="B8" s="27" t="s">
        <v>14</v>
      </c>
      <c r="C8" s="72" t="s">
        <v>79</v>
      </c>
      <c r="D8" s="21" t="s">
        <v>4</v>
      </c>
      <c r="E8" s="71" t="s">
        <v>5</v>
      </c>
      <c r="F8" s="21" t="s">
        <v>4</v>
      </c>
      <c r="G8" s="21" t="s">
        <v>4</v>
      </c>
      <c r="H8" s="21" t="s">
        <v>4</v>
      </c>
      <c r="I8" s="21" t="s">
        <v>4</v>
      </c>
      <c r="J8" s="21" t="s">
        <v>4</v>
      </c>
      <c r="K8" s="21" t="s">
        <v>4</v>
      </c>
      <c r="L8" s="21" t="s">
        <v>4</v>
      </c>
      <c r="M8" s="21" t="s">
        <v>4</v>
      </c>
      <c r="N8" s="21" t="s">
        <v>4</v>
      </c>
      <c r="O8" s="21" t="s">
        <v>4</v>
      </c>
      <c r="P8" s="21" t="s">
        <v>4</v>
      </c>
      <c r="Q8" s="21" t="s">
        <v>4</v>
      </c>
      <c r="R8" s="21" t="s">
        <v>4</v>
      </c>
      <c r="S8" s="21" t="s">
        <v>4</v>
      </c>
      <c r="T8" s="21" t="s">
        <v>5</v>
      </c>
      <c r="U8" s="21" t="s">
        <v>4</v>
      </c>
      <c r="V8" s="22" t="s">
        <v>4</v>
      </c>
      <c r="W8" s="3">
        <f t="shared" si="0"/>
        <v>4</v>
      </c>
      <c r="X8" s="3">
        <f t="shared" si="1"/>
        <v>12</v>
      </c>
      <c r="Y8" s="87" t="s">
        <v>168</v>
      </c>
    </row>
    <row r="9" spans="1:25" s="3" customFormat="1" ht="58" x14ac:dyDescent="0.35">
      <c r="A9" s="27" t="s">
        <v>70</v>
      </c>
      <c r="B9" s="27" t="s">
        <v>15</v>
      </c>
      <c r="C9" s="72" t="s">
        <v>80</v>
      </c>
      <c r="D9" s="21" t="s">
        <v>4</v>
      </c>
      <c r="E9" s="71" t="s">
        <v>5</v>
      </c>
      <c r="F9" s="21" t="s">
        <v>4</v>
      </c>
      <c r="G9" s="21" t="s">
        <v>4</v>
      </c>
      <c r="H9" s="21" t="s">
        <v>4</v>
      </c>
      <c r="I9" s="21" t="s">
        <v>4</v>
      </c>
      <c r="J9" s="21" t="s">
        <v>4</v>
      </c>
      <c r="K9" s="21" t="s">
        <v>4</v>
      </c>
      <c r="L9" s="21" t="s">
        <v>4</v>
      </c>
      <c r="M9" s="21" t="s">
        <v>4</v>
      </c>
      <c r="N9" s="21" t="s">
        <v>4</v>
      </c>
      <c r="O9" s="21" t="s">
        <v>4</v>
      </c>
      <c r="P9" s="21" t="s">
        <v>4</v>
      </c>
      <c r="Q9" s="21" t="s">
        <v>4</v>
      </c>
      <c r="R9" s="21" t="s">
        <v>4</v>
      </c>
      <c r="S9" s="21" t="s">
        <v>4</v>
      </c>
      <c r="T9" s="21" t="s">
        <v>4</v>
      </c>
      <c r="U9" s="21" t="s">
        <v>4</v>
      </c>
      <c r="V9" s="22" t="s">
        <v>4</v>
      </c>
      <c r="W9" s="3">
        <f t="shared" si="0"/>
        <v>4</v>
      </c>
      <c r="X9" s="3">
        <f t="shared" si="1"/>
        <v>13</v>
      </c>
    </row>
    <row r="10" spans="1:25" s="3" customFormat="1" ht="66" customHeight="1" x14ac:dyDescent="0.35">
      <c r="A10" s="27" t="s">
        <v>70</v>
      </c>
      <c r="B10" s="27" t="s">
        <v>16</v>
      </c>
      <c r="C10" s="72" t="s">
        <v>81</v>
      </c>
      <c r="D10" s="21" t="s">
        <v>4</v>
      </c>
      <c r="E10" s="71" t="s">
        <v>5</v>
      </c>
      <c r="F10" s="21" t="s">
        <v>4</v>
      </c>
      <c r="G10" s="21" t="s">
        <v>4</v>
      </c>
      <c r="H10" s="21" t="s">
        <v>4</v>
      </c>
      <c r="I10" s="21" t="s">
        <v>4</v>
      </c>
      <c r="J10" s="21" t="s">
        <v>4</v>
      </c>
      <c r="K10" s="21" t="s">
        <v>4</v>
      </c>
      <c r="L10" s="21" t="s">
        <v>4</v>
      </c>
      <c r="M10" s="21" t="s">
        <v>4</v>
      </c>
      <c r="N10" s="21" t="s">
        <v>4</v>
      </c>
      <c r="O10" s="21" t="s">
        <v>4</v>
      </c>
      <c r="P10" s="21" t="s">
        <v>5</v>
      </c>
      <c r="Q10" s="21" t="s">
        <v>4</v>
      </c>
      <c r="R10" s="21" t="s">
        <v>4</v>
      </c>
      <c r="S10" s="21" t="s">
        <v>4</v>
      </c>
      <c r="T10" s="21" t="s">
        <v>4</v>
      </c>
      <c r="U10" s="21" t="s">
        <v>4</v>
      </c>
      <c r="V10" s="22" t="s">
        <v>4</v>
      </c>
      <c r="W10" s="3">
        <f t="shared" si="0"/>
        <v>4</v>
      </c>
      <c r="X10" s="3">
        <f t="shared" si="1"/>
        <v>12</v>
      </c>
      <c r="Y10" s="87" t="s">
        <v>169</v>
      </c>
    </row>
    <row r="11" spans="1:25" s="3" customFormat="1" ht="29" x14ac:dyDescent="0.35">
      <c r="A11" s="27" t="s">
        <v>70</v>
      </c>
      <c r="B11" s="27" t="s">
        <v>17</v>
      </c>
      <c r="C11" s="72" t="s">
        <v>82</v>
      </c>
      <c r="D11" s="21" t="s">
        <v>4</v>
      </c>
      <c r="E11" s="71" t="s">
        <v>5</v>
      </c>
      <c r="F11" s="21" t="s">
        <v>4</v>
      </c>
      <c r="G11" s="21" t="s">
        <v>4</v>
      </c>
      <c r="H11" s="21" t="s">
        <v>4</v>
      </c>
      <c r="I11" s="21" t="s">
        <v>4</v>
      </c>
      <c r="J11" s="21" t="s">
        <v>5</v>
      </c>
      <c r="K11" s="21" t="s">
        <v>4</v>
      </c>
      <c r="L11" s="21" t="s">
        <v>4</v>
      </c>
      <c r="M11" s="21" t="s">
        <v>4</v>
      </c>
      <c r="N11" s="21" t="s">
        <v>4</v>
      </c>
      <c r="O11" s="21" t="s">
        <v>4</v>
      </c>
      <c r="P11" s="21" t="s">
        <v>4</v>
      </c>
      <c r="Q11" s="21" t="s">
        <v>4</v>
      </c>
      <c r="R11" s="21" t="s">
        <v>4</v>
      </c>
      <c r="S11" s="21" t="s">
        <v>4</v>
      </c>
      <c r="T11" s="21" t="s">
        <v>4</v>
      </c>
      <c r="U11" s="21" t="s">
        <v>4</v>
      </c>
      <c r="V11" s="22" t="s">
        <v>4</v>
      </c>
      <c r="W11" s="3">
        <f t="shared" si="0"/>
        <v>4</v>
      </c>
      <c r="X11" s="3">
        <f t="shared" si="1"/>
        <v>12</v>
      </c>
      <c r="Y11" s="87" t="s">
        <v>170</v>
      </c>
    </row>
    <row r="12" spans="1:25" s="3" customFormat="1" ht="43.5" x14ac:dyDescent="0.35">
      <c r="A12" s="27" t="s">
        <v>70</v>
      </c>
      <c r="B12" s="27" t="s">
        <v>18</v>
      </c>
      <c r="C12" s="72" t="s">
        <v>83</v>
      </c>
      <c r="D12" s="21" t="s">
        <v>4</v>
      </c>
      <c r="E12" s="71" t="s">
        <v>5</v>
      </c>
      <c r="F12" s="21" t="s">
        <v>4</v>
      </c>
      <c r="G12" s="21" t="s">
        <v>4</v>
      </c>
      <c r="H12" s="21" t="s">
        <v>4</v>
      </c>
      <c r="I12" s="21" t="s">
        <v>4</v>
      </c>
      <c r="J12" s="21" t="s">
        <v>5</v>
      </c>
      <c r="K12" s="21" t="s">
        <v>4</v>
      </c>
      <c r="L12" s="21" t="s">
        <v>4</v>
      </c>
      <c r="M12" s="21" t="s">
        <v>4</v>
      </c>
      <c r="N12" s="21" t="s">
        <v>4</v>
      </c>
      <c r="O12" s="21" t="s">
        <v>4</v>
      </c>
      <c r="P12" s="21" t="s">
        <v>4</v>
      </c>
      <c r="Q12" s="21" t="s">
        <v>4</v>
      </c>
      <c r="R12" s="21" t="s">
        <v>4</v>
      </c>
      <c r="S12" s="21" t="s">
        <v>4</v>
      </c>
      <c r="T12" s="21" t="s">
        <v>4</v>
      </c>
      <c r="U12" s="21" t="s">
        <v>4</v>
      </c>
      <c r="V12" s="22" t="s">
        <v>4</v>
      </c>
      <c r="W12" s="3">
        <f t="shared" si="0"/>
        <v>4</v>
      </c>
      <c r="X12" s="3">
        <f t="shared" si="1"/>
        <v>12</v>
      </c>
      <c r="Y12" s="88" t="s">
        <v>171</v>
      </c>
    </row>
    <row r="13" spans="1:25" s="3" customFormat="1" ht="107.25" customHeight="1" x14ac:dyDescent="0.35">
      <c r="A13" s="27" t="s">
        <v>70</v>
      </c>
      <c r="B13" s="27" t="s">
        <v>19</v>
      </c>
      <c r="C13" s="72" t="s">
        <v>84</v>
      </c>
      <c r="D13" s="21" t="s">
        <v>4</v>
      </c>
      <c r="E13" s="71" t="s">
        <v>5</v>
      </c>
      <c r="F13" s="21" t="s">
        <v>4</v>
      </c>
      <c r="G13" s="21" t="s">
        <v>4</v>
      </c>
      <c r="H13" s="21" t="s">
        <v>4</v>
      </c>
      <c r="I13" s="21" t="s">
        <v>4</v>
      </c>
      <c r="J13" s="21" t="s">
        <v>4</v>
      </c>
      <c r="K13" s="21" t="s">
        <v>4</v>
      </c>
      <c r="L13" s="21" t="s">
        <v>4</v>
      </c>
      <c r="M13" s="21" t="s">
        <v>4</v>
      </c>
      <c r="N13" s="21" t="s">
        <v>4</v>
      </c>
      <c r="O13" s="21" t="s">
        <v>4</v>
      </c>
      <c r="P13" s="21" t="s">
        <v>4</v>
      </c>
      <c r="Q13" s="21" t="s">
        <v>4</v>
      </c>
      <c r="R13" s="21" t="s">
        <v>4</v>
      </c>
      <c r="S13" s="21" t="s">
        <v>5</v>
      </c>
      <c r="T13" s="21" t="s">
        <v>4</v>
      </c>
      <c r="U13" s="21" t="s">
        <v>4</v>
      </c>
      <c r="V13" s="22" t="s">
        <v>4</v>
      </c>
      <c r="W13" s="3">
        <f t="shared" si="0"/>
        <v>4</v>
      </c>
      <c r="X13" s="3">
        <f t="shared" si="1"/>
        <v>12</v>
      </c>
      <c r="Y13" s="88" t="s">
        <v>172</v>
      </c>
    </row>
    <row r="14" spans="1:25" s="3" customFormat="1" ht="43.5" x14ac:dyDescent="0.35">
      <c r="A14" s="69" t="s">
        <v>71</v>
      </c>
      <c r="B14" s="27" t="s">
        <v>13</v>
      </c>
      <c r="C14" s="70" t="s">
        <v>85</v>
      </c>
      <c r="D14" s="21" t="s">
        <v>4</v>
      </c>
      <c r="E14" s="71" t="s">
        <v>5</v>
      </c>
      <c r="F14" s="21" t="s">
        <v>4</v>
      </c>
      <c r="G14" s="21" t="s">
        <v>4</v>
      </c>
      <c r="H14" s="21" t="s">
        <v>4</v>
      </c>
      <c r="I14" s="21" t="s">
        <v>4</v>
      </c>
      <c r="J14" s="21" t="s">
        <v>4</v>
      </c>
      <c r="K14" s="21" t="s">
        <v>4</v>
      </c>
      <c r="L14" s="21" t="s">
        <v>4</v>
      </c>
      <c r="M14" s="21" t="s">
        <v>4</v>
      </c>
      <c r="N14" s="21" t="s">
        <v>4</v>
      </c>
      <c r="O14" s="21" t="s">
        <v>4</v>
      </c>
      <c r="P14" s="21" t="s">
        <v>4</v>
      </c>
      <c r="Q14" s="21" t="s">
        <v>4</v>
      </c>
      <c r="R14" s="21" t="s">
        <v>4</v>
      </c>
      <c r="S14" s="21" t="s">
        <v>4</v>
      </c>
      <c r="T14" s="21" t="s">
        <v>4</v>
      </c>
      <c r="U14" s="21" t="s">
        <v>4</v>
      </c>
      <c r="V14" s="22" t="s">
        <v>4</v>
      </c>
      <c r="W14" s="3">
        <f t="shared" si="0"/>
        <v>4</v>
      </c>
      <c r="X14" s="3">
        <f t="shared" si="1"/>
        <v>13</v>
      </c>
    </row>
    <row r="15" spans="1:25" s="3" customFormat="1" ht="77.5" customHeight="1" x14ac:dyDescent="0.35">
      <c r="A15" s="69" t="s">
        <v>71</v>
      </c>
      <c r="B15" s="27" t="s">
        <v>14</v>
      </c>
      <c r="C15" s="70" t="s">
        <v>86</v>
      </c>
      <c r="D15" s="21" t="s">
        <v>4</v>
      </c>
      <c r="E15" s="71" t="s">
        <v>5</v>
      </c>
      <c r="F15" s="21" t="s">
        <v>4</v>
      </c>
      <c r="G15" s="21" t="s">
        <v>4</v>
      </c>
      <c r="H15" s="21" t="s">
        <v>4</v>
      </c>
      <c r="I15" s="21" t="s">
        <v>4</v>
      </c>
      <c r="J15" s="21" t="s">
        <v>4</v>
      </c>
      <c r="K15" s="21" t="s">
        <v>4</v>
      </c>
      <c r="L15" s="21" t="s">
        <v>4</v>
      </c>
      <c r="M15" s="21" t="s">
        <v>4</v>
      </c>
      <c r="N15" s="21" t="s">
        <v>4</v>
      </c>
      <c r="O15" s="21" t="s">
        <v>4</v>
      </c>
      <c r="P15" s="21" t="s">
        <v>4</v>
      </c>
      <c r="Q15" s="21" t="s">
        <v>4</v>
      </c>
      <c r="R15" s="21" t="s">
        <v>4</v>
      </c>
      <c r="S15" s="21" t="s">
        <v>4</v>
      </c>
      <c r="T15" s="21" t="s">
        <v>4</v>
      </c>
      <c r="U15" s="21" t="s">
        <v>4</v>
      </c>
      <c r="V15" s="22" t="s">
        <v>4</v>
      </c>
      <c r="W15" s="3">
        <f t="shared" si="0"/>
        <v>4</v>
      </c>
      <c r="X15" s="3">
        <f t="shared" si="1"/>
        <v>13</v>
      </c>
    </row>
    <row r="16" spans="1:25" s="3" customFormat="1" ht="275.25" customHeight="1" x14ac:dyDescent="0.35">
      <c r="A16" s="27" t="s">
        <v>72</v>
      </c>
      <c r="B16" s="27" t="s">
        <v>13</v>
      </c>
      <c r="C16" s="72" t="s">
        <v>87</v>
      </c>
      <c r="D16" s="21" t="s">
        <v>4</v>
      </c>
      <c r="E16" s="71" t="s">
        <v>5</v>
      </c>
      <c r="F16" s="21" t="s">
        <v>4</v>
      </c>
      <c r="G16" s="21" t="s">
        <v>4</v>
      </c>
      <c r="H16" s="21" t="s">
        <v>4</v>
      </c>
      <c r="I16" s="21" t="s">
        <v>4</v>
      </c>
      <c r="J16" s="21" t="s">
        <v>4</v>
      </c>
      <c r="K16" s="21" t="s">
        <v>4</v>
      </c>
      <c r="L16" s="21" t="s">
        <v>4</v>
      </c>
      <c r="M16" s="21" t="s">
        <v>4</v>
      </c>
      <c r="N16" s="21" t="s">
        <v>4</v>
      </c>
      <c r="O16" s="21" t="s">
        <v>4</v>
      </c>
      <c r="P16" s="21" t="s">
        <v>4</v>
      </c>
      <c r="Q16" s="21" t="s">
        <v>4</v>
      </c>
      <c r="R16" s="21" t="s">
        <v>4</v>
      </c>
      <c r="S16" s="21" t="s">
        <v>4</v>
      </c>
      <c r="T16" s="21" t="s">
        <v>4</v>
      </c>
      <c r="U16" s="21" t="s">
        <v>4</v>
      </c>
      <c r="V16" s="22" t="s">
        <v>4</v>
      </c>
      <c r="W16" s="3">
        <f t="shared" si="0"/>
        <v>4</v>
      </c>
      <c r="X16" s="3">
        <f t="shared" si="1"/>
        <v>13</v>
      </c>
    </row>
    <row r="17" spans="1:25" s="3" customFormat="1" ht="29" x14ac:dyDescent="0.35">
      <c r="A17" s="27" t="s">
        <v>72</v>
      </c>
      <c r="B17" s="27" t="s">
        <v>14</v>
      </c>
      <c r="C17" s="72" t="s">
        <v>88</v>
      </c>
      <c r="D17" s="21" t="s">
        <v>4</v>
      </c>
      <c r="E17" s="71" t="s">
        <v>5</v>
      </c>
      <c r="F17" s="21" t="s">
        <v>4</v>
      </c>
      <c r="G17" s="21" t="s">
        <v>4</v>
      </c>
      <c r="H17" s="21" t="s">
        <v>4</v>
      </c>
      <c r="I17" s="21" t="s">
        <v>4</v>
      </c>
      <c r="J17" s="21" t="s">
        <v>4</v>
      </c>
      <c r="K17" s="21" t="s">
        <v>4</v>
      </c>
      <c r="L17" s="21" t="s">
        <v>4</v>
      </c>
      <c r="M17" s="21" t="s">
        <v>4</v>
      </c>
      <c r="N17" s="21" t="s">
        <v>4</v>
      </c>
      <c r="O17" s="21" t="s">
        <v>4</v>
      </c>
      <c r="P17" s="21" t="s">
        <v>4</v>
      </c>
      <c r="Q17" s="21" t="s">
        <v>4</v>
      </c>
      <c r="R17" s="21" t="s">
        <v>4</v>
      </c>
      <c r="S17" s="21" t="s">
        <v>4</v>
      </c>
      <c r="T17" s="21" t="s">
        <v>4</v>
      </c>
      <c r="U17" s="21" t="s">
        <v>4</v>
      </c>
      <c r="V17" s="22" t="s">
        <v>4</v>
      </c>
      <c r="W17" s="3">
        <f t="shared" si="0"/>
        <v>4</v>
      </c>
      <c r="X17" s="3">
        <f t="shared" si="1"/>
        <v>13</v>
      </c>
    </row>
    <row r="18" spans="1:25" s="3" customFormat="1" ht="29" x14ac:dyDescent="0.35">
      <c r="A18" s="27" t="s">
        <v>72</v>
      </c>
      <c r="B18" s="27" t="s">
        <v>15</v>
      </c>
      <c r="C18" s="72" t="s">
        <v>89</v>
      </c>
      <c r="D18" s="21" t="s">
        <v>4</v>
      </c>
      <c r="E18" s="71" t="s">
        <v>5</v>
      </c>
      <c r="F18" s="21" t="s">
        <v>4</v>
      </c>
      <c r="G18" s="21" t="s">
        <v>4</v>
      </c>
      <c r="H18" s="21" t="s">
        <v>4</v>
      </c>
      <c r="I18" s="21" t="s">
        <v>4</v>
      </c>
      <c r="J18" s="21" t="s">
        <v>4</v>
      </c>
      <c r="K18" s="21" t="s">
        <v>4</v>
      </c>
      <c r="L18" s="21" t="s">
        <v>4</v>
      </c>
      <c r="M18" s="21" t="s">
        <v>4</v>
      </c>
      <c r="N18" s="21" t="s">
        <v>4</v>
      </c>
      <c r="O18" s="21" t="s">
        <v>4</v>
      </c>
      <c r="P18" s="21" t="s">
        <v>4</v>
      </c>
      <c r="Q18" s="21" t="s">
        <v>4</v>
      </c>
      <c r="R18" s="21" t="s">
        <v>4</v>
      </c>
      <c r="S18" s="21" t="s">
        <v>4</v>
      </c>
      <c r="T18" s="21" t="s">
        <v>4</v>
      </c>
      <c r="U18" s="21" t="s">
        <v>4</v>
      </c>
      <c r="V18" s="22" t="s">
        <v>4</v>
      </c>
      <c r="W18" s="3">
        <f t="shared" si="0"/>
        <v>4</v>
      </c>
      <c r="X18" s="3">
        <f t="shared" si="1"/>
        <v>13</v>
      </c>
    </row>
    <row r="19" spans="1:25" s="3" customFormat="1" ht="174" x14ac:dyDescent="0.35">
      <c r="A19" s="27" t="s">
        <v>72</v>
      </c>
      <c r="B19" s="27" t="s">
        <v>16</v>
      </c>
      <c r="C19" s="72" t="s">
        <v>90</v>
      </c>
      <c r="D19" s="21" t="s">
        <v>4</v>
      </c>
      <c r="E19" s="71" t="s">
        <v>5</v>
      </c>
      <c r="F19" s="21" t="s">
        <v>4</v>
      </c>
      <c r="G19" s="21" t="s">
        <v>4</v>
      </c>
      <c r="H19" s="21" t="s">
        <v>4</v>
      </c>
      <c r="I19" s="21" t="s">
        <v>4</v>
      </c>
      <c r="J19" s="21" t="s">
        <v>4</v>
      </c>
      <c r="K19" s="21" t="s">
        <v>4</v>
      </c>
      <c r="L19" s="21" t="s">
        <v>4</v>
      </c>
      <c r="M19" s="21" t="s">
        <v>4</v>
      </c>
      <c r="N19" s="21" t="s">
        <v>4</v>
      </c>
      <c r="O19" s="21" t="s">
        <v>4</v>
      </c>
      <c r="P19" s="21" t="s">
        <v>4</v>
      </c>
      <c r="Q19" s="21" t="s">
        <v>4</v>
      </c>
      <c r="R19" s="21" t="s">
        <v>4</v>
      </c>
      <c r="S19" s="21" t="s">
        <v>4</v>
      </c>
      <c r="T19" s="21" t="s">
        <v>5</v>
      </c>
      <c r="U19" s="21" t="s">
        <v>4</v>
      </c>
      <c r="V19" s="22" t="s">
        <v>4</v>
      </c>
      <c r="W19" s="3">
        <f t="shared" si="0"/>
        <v>4</v>
      </c>
      <c r="X19" s="3">
        <f t="shared" si="1"/>
        <v>12</v>
      </c>
      <c r="Y19" s="88" t="s">
        <v>173</v>
      </c>
    </row>
    <row r="20" spans="1:25" s="3" customFormat="1" ht="43.5" x14ac:dyDescent="0.35">
      <c r="A20" s="27" t="s">
        <v>72</v>
      </c>
      <c r="B20" s="27" t="s">
        <v>17</v>
      </c>
      <c r="C20" s="72" t="s">
        <v>91</v>
      </c>
      <c r="D20" s="21" t="s">
        <v>4</v>
      </c>
      <c r="E20" s="71" t="s">
        <v>5</v>
      </c>
      <c r="F20" s="21" t="s">
        <v>4</v>
      </c>
      <c r="G20" s="21" t="s">
        <v>4</v>
      </c>
      <c r="H20" s="21" t="s">
        <v>4</v>
      </c>
      <c r="I20" s="21" t="s">
        <v>4</v>
      </c>
      <c r="J20" s="21" t="s">
        <v>4</v>
      </c>
      <c r="K20" s="21" t="s">
        <v>4</v>
      </c>
      <c r="L20" s="21" t="s">
        <v>5</v>
      </c>
      <c r="M20" s="21" t="s">
        <v>4</v>
      </c>
      <c r="N20" s="21" t="s">
        <v>4</v>
      </c>
      <c r="O20" s="21" t="s">
        <v>4</v>
      </c>
      <c r="P20" s="21" t="s">
        <v>4</v>
      </c>
      <c r="Q20" s="21" t="s">
        <v>4</v>
      </c>
      <c r="R20" s="21" t="s">
        <v>4</v>
      </c>
      <c r="S20" s="21" t="s">
        <v>4</v>
      </c>
      <c r="T20" s="21" t="s">
        <v>4</v>
      </c>
      <c r="U20" s="21" t="s">
        <v>4</v>
      </c>
      <c r="V20" s="22" t="s">
        <v>4</v>
      </c>
      <c r="W20" s="3">
        <f t="shared" si="0"/>
        <v>4</v>
      </c>
      <c r="X20" s="3">
        <f t="shared" si="1"/>
        <v>12</v>
      </c>
      <c r="Y20" s="88" t="s">
        <v>174</v>
      </c>
    </row>
    <row r="21" spans="1:25" s="3" customFormat="1" ht="116" x14ac:dyDescent="0.35">
      <c r="A21" s="27" t="s">
        <v>72</v>
      </c>
      <c r="B21" s="27" t="s">
        <v>18</v>
      </c>
      <c r="C21" s="72" t="s">
        <v>92</v>
      </c>
      <c r="D21" s="21" t="s">
        <v>4</v>
      </c>
      <c r="E21" s="71" t="s">
        <v>5</v>
      </c>
      <c r="F21" s="21" t="s">
        <v>4</v>
      </c>
      <c r="G21" s="21" t="s">
        <v>4</v>
      </c>
      <c r="H21" s="21" t="s">
        <v>4</v>
      </c>
      <c r="I21" s="21" t="s">
        <v>4</v>
      </c>
      <c r="J21" s="21" t="s">
        <v>4</v>
      </c>
      <c r="K21" s="21" t="s">
        <v>4</v>
      </c>
      <c r="L21" s="21" t="s">
        <v>4</v>
      </c>
      <c r="M21" s="21" t="s">
        <v>4</v>
      </c>
      <c r="N21" s="21" t="s">
        <v>4</v>
      </c>
      <c r="O21" s="21" t="s">
        <v>4</v>
      </c>
      <c r="P21" s="21" t="s">
        <v>4</v>
      </c>
      <c r="Q21" s="21" t="s">
        <v>4</v>
      </c>
      <c r="R21" s="21" t="s">
        <v>4</v>
      </c>
      <c r="S21" s="21" t="s">
        <v>4</v>
      </c>
      <c r="T21" s="21" t="s">
        <v>5</v>
      </c>
      <c r="U21" s="21" t="s">
        <v>4</v>
      </c>
      <c r="V21" s="22" t="s">
        <v>4</v>
      </c>
      <c r="W21" s="3">
        <f t="shared" si="0"/>
        <v>4</v>
      </c>
      <c r="X21" s="3">
        <f t="shared" si="1"/>
        <v>12</v>
      </c>
      <c r="Y21" s="88" t="s">
        <v>175</v>
      </c>
    </row>
    <row r="22" spans="1:25" s="3" customFormat="1" ht="158.25" customHeight="1" x14ac:dyDescent="0.35">
      <c r="A22" s="27" t="s">
        <v>72</v>
      </c>
      <c r="B22" s="27" t="s">
        <v>19</v>
      </c>
      <c r="C22" s="72" t="s">
        <v>93</v>
      </c>
      <c r="D22" s="21" t="s">
        <v>4</v>
      </c>
      <c r="E22" s="71" t="s">
        <v>5</v>
      </c>
      <c r="F22" s="21" t="s">
        <v>4</v>
      </c>
      <c r="G22" s="21" t="s">
        <v>4</v>
      </c>
      <c r="H22" s="21" t="s">
        <v>4</v>
      </c>
      <c r="I22" s="21" t="s">
        <v>4</v>
      </c>
      <c r="J22" s="21" t="s">
        <v>4</v>
      </c>
      <c r="K22" s="21" t="s">
        <v>4</v>
      </c>
      <c r="L22" s="21" t="s">
        <v>4</v>
      </c>
      <c r="M22" s="21" t="s">
        <v>4</v>
      </c>
      <c r="N22" s="21" t="s">
        <v>4</v>
      </c>
      <c r="O22" s="21" t="s">
        <v>4</v>
      </c>
      <c r="P22" s="21" t="s">
        <v>4</v>
      </c>
      <c r="Q22" s="21" t="s">
        <v>4</v>
      </c>
      <c r="R22" s="21" t="s">
        <v>4</v>
      </c>
      <c r="S22" s="21" t="s">
        <v>4</v>
      </c>
      <c r="T22" s="21" t="s">
        <v>4</v>
      </c>
      <c r="U22" s="21" t="s">
        <v>4</v>
      </c>
      <c r="V22" s="22" t="s">
        <v>4</v>
      </c>
      <c r="W22" s="3">
        <f t="shared" si="0"/>
        <v>4</v>
      </c>
      <c r="X22" s="3">
        <f t="shared" si="1"/>
        <v>13</v>
      </c>
    </row>
    <row r="23" spans="1:25" s="27" customFormat="1" ht="116" x14ac:dyDescent="0.35">
      <c r="A23" s="27" t="s">
        <v>72</v>
      </c>
      <c r="B23" s="27" t="s">
        <v>20</v>
      </c>
      <c r="C23" s="72" t="s">
        <v>94</v>
      </c>
      <c r="D23" s="21" t="s">
        <v>4</v>
      </c>
      <c r="E23" s="71" t="s">
        <v>5</v>
      </c>
      <c r="F23" s="21" t="s">
        <v>4</v>
      </c>
      <c r="G23" s="21" t="s">
        <v>4</v>
      </c>
      <c r="H23" s="21" t="s">
        <v>4</v>
      </c>
      <c r="I23" s="21" t="s">
        <v>4</v>
      </c>
      <c r="J23" s="21" t="s">
        <v>4</v>
      </c>
      <c r="K23" s="21" t="s">
        <v>4</v>
      </c>
      <c r="L23" s="21" t="s">
        <v>4</v>
      </c>
      <c r="M23" s="21" t="s">
        <v>4</v>
      </c>
      <c r="N23" s="21" t="s">
        <v>4</v>
      </c>
      <c r="O23" s="21" t="s">
        <v>4</v>
      </c>
      <c r="P23" s="21" t="s">
        <v>4</v>
      </c>
      <c r="Q23" s="21" t="s">
        <v>4</v>
      </c>
      <c r="R23" s="21" t="s">
        <v>4</v>
      </c>
      <c r="S23" s="21" t="s">
        <v>4</v>
      </c>
      <c r="T23" s="21" t="s">
        <v>4</v>
      </c>
      <c r="U23" s="21" t="s">
        <v>4</v>
      </c>
      <c r="V23" s="22" t="s">
        <v>4</v>
      </c>
      <c r="W23" s="3">
        <f t="shared" si="0"/>
        <v>4</v>
      </c>
      <c r="X23" s="3">
        <f t="shared" si="1"/>
        <v>13</v>
      </c>
      <c r="Y23" s="3"/>
    </row>
    <row r="24" spans="1:25" s="27" customFormat="1" ht="43.5" x14ac:dyDescent="0.35">
      <c r="A24" s="27" t="s">
        <v>72</v>
      </c>
      <c r="B24" s="27" t="s">
        <v>21</v>
      </c>
      <c r="C24" s="72" t="s">
        <v>95</v>
      </c>
      <c r="D24" s="21" t="s">
        <v>4</v>
      </c>
      <c r="E24" s="71" t="s">
        <v>5</v>
      </c>
      <c r="F24" s="21" t="s">
        <v>4</v>
      </c>
      <c r="G24" s="21" t="s">
        <v>4</v>
      </c>
      <c r="H24" s="21" t="s">
        <v>4</v>
      </c>
      <c r="I24" s="21" t="s">
        <v>4</v>
      </c>
      <c r="J24" s="21" t="s">
        <v>4</v>
      </c>
      <c r="K24" s="21" t="s">
        <v>4</v>
      </c>
      <c r="L24" s="21" t="s">
        <v>4</v>
      </c>
      <c r="M24" s="21" t="s">
        <v>4</v>
      </c>
      <c r="N24" s="21" t="s">
        <v>4</v>
      </c>
      <c r="O24" s="21" t="s">
        <v>4</v>
      </c>
      <c r="P24" s="21" t="s">
        <v>4</v>
      </c>
      <c r="Q24" s="21" t="s">
        <v>4</v>
      </c>
      <c r="R24" s="21" t="s">
        <v>4</v>
      </c>
      <c r="S24" s="21" t="s">
        <v>4</v>
      </c>
      <c r="T24" s="21" t="s">
        <v>4</v>
      </c>
      <c r="U24" s="21" t="s">
        <v>4</v>
      </c>
      <c r="V24" s="22" t="s">
        <v>4</v>
      </c>
      <c r="W24" s="3">
        <f t="shared" si="0"/>
        <v>4</v>
      </c>
      <c r="X24" s="3">
        <f t="shared" si="1"/>
        <v>13</v>
      </c>
      <c r="Y24" s="3"/>
    </row>
    <row r="25" spans="1:25" s="27" customFormat="1" ht="87" customHeight="1" x14ac:dyDescent="0.35">
      <c r="A25" s="27" t="s">
        <v>72</v>
      </c>
      <c r="B25" s="27" t="s">
        <v>22</v>
      </c>
      <c r="C25" s="72" t="s">
        <v>96</v>
      </c>
      <c r="D25" s="21" t="s">
        <v>4</v>
      </c>
      <c r="E25" s="71" t="s">
        <v>5</v>
      </c>
      <c r="F25" s="21" t="s">
        <v>4</v>
      </c>
      <c r="G25" s="21" t="s">
        <v>4</v>
      </c>
      <c r="H25" s="21" t="s">
        <v>4</v>
      </c>
      <c r="I25" s="21" t="s">
        <v>4</v>
      </c>
      <c r="J25" s="21" t="s">
        <v>4</v>
      </c>
      <c r="K25" s="21" t="s">
        <v>4</v>
      </c>
      <c r="L25" s="21" t="s">
        <v>4</v>
      </c>
      <c r="M25" s="21" t="s">
        <v>4</v>
      </c>
      <c r="N25" s="21" t="s">
        <v>4</v>
      </c>
      <c r="O25" s="21" t="s">
        <v>4</v>
      </c>
      <c r="P25" s="21" t="s">
        <v>4</v>
      </c>
      <c r="Q25" s="21" t="s">
        <v>4</v>
      </c>
      <c r="R25" s="21" t="s">
        <v>4</v>
      </c>
      <c r="S25" s="21" t="s">
        <v>4</v>
      </c>
      <c r="T25" s="21" t="s">
        <v>5</v>
      </c>
      <c r="U25" s="21" t="s">
        <v>4</v>
      </c>
      <c r="V25" s="22" t="s">
        <v>4</v>
      </c>
      <c r="W25" s="3">
        <f t="shared" si="0"/>
        <v>4</v>
      </c>
      <c r="X25" s="3">
        <f t="shared" si="1"/>
        <v>12</v>
      </c>
      <c r="Y25" s="88" t="s">
        <v>176</v>
      </c>
    </row>
    <row r="26" spans="1:25" s="27" customFormat="1" ht="72.5" x14ac:dyDescent="0.35">
      <c r="A26" s="27" t="s">
        <v>72</v>
      </c>
      <c r="B26" s="27" t="s">
        <v>23</v>
      </c>
      <c r="C26" s="72" t="s">
        <v>97</v>
      </c>
      <c r="D26" s="21" t="s">
        <v>4</v>
      </c>
      <c r="E26" s="71" t="s">
        <v>5</v>
      </c>
      <c r="F26" s="21" t="s">
        <v>4</v>
      </c>
      <c r="G26" s="21" t="s">
        <v>4</v>
      </c>
      <c r="H26" s="21" t="s">
        <v>4</v>
      </c>
      <c r="I26" s="21" t="s">
        <v>4</v>
      </c>
      <c r="J26" s="21" t="s">
        <v>4</v>
      </c>
      <c r="K26" s="21" t="s">
        <v>4</v>
      </c>
      <c r="L26" s="21" t="s">
        <v>4</v>
      </c>
      <c r="M26" s="21" t="s">
        <v>4</v>
      </c>
      <c r="N26" s="21" t="s">
        <v>4</v>
      </c>
      <c r="O26" s="21" t="s">
        <v>4</v>
      </c>
      <c r="P26" s="21" t="s">
        <v>4</v>
      </c>
      <c r="Q26" s="21" t="s">
        <v>4</v>
      </c>
      <c r="R26" s="21" t="s">
        <v>4</v>
      </c>
      <c r="S26" s="21" t="s">
        <v>4</v>
      </c>
      <c r="T26" s="21" t="s">
        <v>4</v>
      </c>
      <c r="U26" s="21" t="s">
        <v>5</v>
      </c>
      <c r="V26" s="22" t="s">
        <v>4</v>
      </c>
      <c r="W26" s="3">
        <f t="shared" si="0"/>
        <v>4</v>
      </c>
      <c r="X26" s="3">
        <f t="shared" si="1"/>
        <v>12</v>
      </c>
      <c r="Y26" s="88" t="s">
        <v>177</v>
      </c>
    </row>
    <row r="27" spans="1:25" s="27" customFormat="1" ht="29" x14ac:dyDescent="0.35">
      <c r="A27" s="27" t="s">
        <v>72</v>
      </c>
      <c r="B27" s="27" t="s">
        <v>32</v>
      </c>
      <c r="C27" s="72" t="s">
        <v>98</v>
      </c>
      <c r="D27" s="21" t="s">
        <v>4</v>
      </c>
      <c r="E27" s="71" t="s">
        <v>5</v>
      </c>
      <c r="F27" s="21" t="s">
        <v>4</v>
      </c>
      <c r="G27" s="21" t="s">
        <v>4</v>
      </c>
      <c r="H27" s="21" t="s">
        <v>4</v>
      </c>
      <c r="I27" s="21" t="s">
        <v>4</v>
      </c>
      <c r="J27" s="21" t="s">
        <v>4</v>
      </c>
      <c r="K27" s="21" t="s">
        <v>4</v>
      </c>
      <c r="L27" s="21" t="s">
        <v>4</v>
      </c>
      <c r="M27" s="21" t="s">
        <v>4</v>
      </c>
      <c r="N27" s="21" t="s">
        <v>4</v>
      </c>
      <c r="O27" s="21" t="s">
        <v>4</v>
      </c>
      <c r="P27" s="21" t="s">
        <v>4</v>
      </c>
      <c r="Q27" s="21" t="s">
        <v>4</v>
      </c>
      <c r="R27" s="21" t="s">
        <v>4</v>
      </c>
      <c r="S27" s="21" t="s">
        <v>4</v>
      </c>
      <c r="T27" s="21" t="s">
        <v>4</v>
      </c>
      <c r="U27" s="21" t="s">
        <v>4</v>
      </c>
      <c r="V27" s="22" t="s">
        <v>4</v>
      </c>
      <c r="W27" s="3">
        <f t="shared" si="0"/>
        <v>4</v>
      </c>
      <c r="X27" s="3">
        <f t="shared" si="1"/>
        <v>13</v>
      </c>
      <c r="Y27" s="3"/>
    </row>
    <row r="28" spans="1:25" s="27" customFormat="1" ht="90" customHeight="1" x14ac:dyDescent="0.35">
      <c r="A28" s="27" t="s">
        <v>72</v>
      </c>
      <c r="B28" s="27" t="s">
        <v>33</v>
      </c>
      <c r="C28" s="72" t="s">
        <v>99</v>
      </c>
      <c r="D28" s="21" t="s">
        <v>4</v>
      </c>
      <c r="E28" s="71" t="s">
        <v>5</v>
      </c>
      <c r="F28" s="21" t="s">
        <v>4</v>
      </c>
      <c r="G28" s="21" t="s">
        <v>4</v>
      </c>
      <c r="H28" s="21" t="s">
        <v>4</v>
      </c>
      <c r="I28" s="21" t="s">
        <v>4</v>
      </c>
      <c r="J28" s="21" t="s">
        <v>4</v>
      </c>
      <c r="K28" s="21" t="s">
        <v>4</v>
      </c>
      <c r="L28" s="21" t="s">
        <v>4</v>
      </c>
      <c r="M28" s="21" t="s">
        <v>4</v>
      </c>
      <c r="N28" s="21" t="s">
        <v>4</v>
      </c>
      <c r="O28" s="21" t="s">
        <v>4</v>
      </c>
      <c r="P28" s="21" t="s">
        <v>4</v>
      </c>
      <c r="Q28" s="21" t="s">
        <v>4</v>
      </c>
      <c r="R28" s="21" t="s">
        <v>4</v>
      </c>
      <c r="S28" s="21" t="s">
        <v>4</v>
      </c>
      <c r="T28" s="21" t="s">
        <v>5</v>
      </c>
      <c r="U28" s="21" t="s">
        <v>4</v>
      </c>
      <c r="V28" s="22" t="s">
        <v>4</v>
      </c>
      <c r="W28" s="3">
        <f t="shared" si="0"/>
        <v>4</v>
      </c>
      <c r="X28" s="3">
        <f t="shared" si="1"/>
        <v>12</v>
      </c>
      <c r="Y28" s="88" t="s">
        <v>178</v>
      </c>
    </row>
    <row r="29" spans="1:25" s="27" customFormat="1" ht="101.5" x14ac:dyDescent="0.35">
      <c r="A29" s="27" t="s">
        <v>72</v>
      </c>
      <c r="B29" s="27" t="s">
        <v>34</v>
      </c>
      <c r="C29" s="72" t="s">
        <v>100</v>
      </c>
      <c r="D29" s="21" t="s">
        <v>4</v>
      </c>
      <c r="E29" s="71" t="s">
        <v>5</v>
      </c>
      <c r="F29" s="21" t="s">
        <v>4</v>
      </c>
      <c r="G29" s="21" t="s">
        <v>4</v>
      </c>
      <c r="H29" s="21" t="s">
        <v>4</v>
      </c>
      <c r="I29" s="21" t="s">
        <v>4</v>
      </c>
      <c r="J29" s="21" t="s">
        <v>4</v>
      </c>
      <c r="K29" s="21" t="s">
        <v>4</v>
      </c>
      <c r="L29" s="21" t="s">
        <v>4</v>
      </c>
      <c r="M29" s="21" t="s">
        <v>4</v>
      </c>
      <c r="N29" s="21" t="s">
        <v>4</v>
      </c>
      <c r="O29" s="21" t="s">
        <v>4</v>
      </c>
      <c r="P29" s="21" t="s">
        <v>4</v>
      </c>
      <c r="Q29" s="21" t="s">
        <v>4</v>
      </c>
      <c r="R29" s="21" t="s">
        <v>4</v>
      </c>
      <c r="S29" s="21" t="s">
        <v>4</v>
      </c>
      <c r="T29" s="21" t="s">
        <v>4</v>
      </c>
      <c r="U29" s="21" t="s">
        <v>4</v>
      </c>
      <c r="V29" s="22" t="s">
        <v>4</v>
      </c>
      <c r="W29" s="3">
        <f t="shared" si="0"/>
        <v>4</v>
      </c>
      <c r="X29" s="3">
        <f t="shared" si="1"/>
        <v>13</v>
      </c>
      <c r="Y29" s="3"/>
    </row>
    <row r="30" spans="1:25" s="27" customFormat="1" ht="87" x14ac:dyDescent="0.35">
      <c r="A30" s="27" t="s">
        <v>72</v>
      </c>
      <c r="B30" s="27" t="s">
        <v>35</v>
      </c>
      <c r="C30" s="72" t="s">
        <v>101</v>
      </c>
      <c r="D30" s="21" t="s">
        <v>4</v>
      </c>
      <c r="E30" s="71" t="s">
        <v>5</v>
      </c>
      <c r="F30" s="21" t="s">
        <v>4</v>
      </c>
      <c r="G30" s="21" t="s">
        <v>4</v>
      </c>
      <c r="H30" s="21" t="s">
        <v>4</v>
      </c>
      <c r="I30" s="21" t="s">
        <v>4</v>
      </c>
      <c r="J30" s="21" t="s">
        <v>4</v>
      </c>
      <c r="K30" s="21" t="s">
        <v>4</v>
      </c>
      <c r="L30" s="21" t="s">
        <v>4</v>
      </c>
      <c r="M30" s="21" t="s">
        <v>4</v>
      </c>
      <c r="N30" s="21" t="s">
        <v>4</v>
      </c>
      <c r="O30" s="21" t="s">
        <v>4</v>
      </c>
      <c r="P30" s="21" t="s">
        <v>4</v>
      </c>
      <c r="Q30" s="21" t="s">
        <v>4</v>
      </c>
      <c r="R30" s="21" t="s">
        <v>4</v>
      </c>
      <c r="S30" s="21" t="s">
        <v>4</v>
      </c>
      <c r="T30" s="21" t="s">
        <v>4</v>
      </c>
      <c r="U30" s="21" t="s">
        <v>4</v>
      </c>
      <c r="V30" s="22" t="s">
        <v>4</v>
      </c>
      <c r="W30" s="3">
        <f t="shared" si="0"/>
        <v>4</v>
      </c>
      <c r="X30" s="3">
        <f t="shared" si="1"/>
        <v>13</v>
      </c>
      <c r="Y30" s="3"/>
    </row>
    <row r="31" spans="1:25" s="27" customFormat="1" ht="29" x14ac:dyDescent="0.35">
      <c r="A31" s="27" t="s">
        <v>72</v>
      </c>
      <c r="B31" s="27" t="s">
        <v>36</v>
      </c>
      <c r="C31" s="72" t="s">
        <v>102</v>
      </c>
      <c r="D31" s="21" t="s">
        <v>4</v>
      </c>
      <c r="E31" s="71" t="s">
        <v>5</v>
      </c>
      <c r="F31" s="21" t="s">
        <v>4</v>
      </c>
      <c r="G31" s="21" t="s">
        <v>4</v>
      </c>
      <c r="H31" s="21" t="s">
        <v>4</v>
      </c>
      <c r="I31" s="21" t="s">
        <v>4</v>
      </c>
      <c r="J31" s="21" t="s">
        <v>4</v>
      </c>
      <c r="K31" s="21" t="s">
        <v>4</v>
      </c>
      <c r="L31" s="21" t="s">
        <v>4</v>
      </c>
      <c r="M31" s="21" t="s">
        <v>4</v>
      </c>
      <c r="N31" s="21" t="s">
        <v>4</v>
      </c>
      <c r="O31" s="21" t="s">
        <v>4</v>
      </c>
      <c r="P31" s="21" t="s">
        <v>4</v>
      </c>
      <c r="Q31" s="21" t="s">
        <v>4</v>
      </c>
      <c r="R31" s="21" t="s">
        <v>4</v>
      </c>
      <c r="S31" s="21" t="s">
        <v>4</v>
      </c>
      <c r="T31" s="21" t="s">
        <v>5</v>
      </c>
      <c r="U31" s="21" t="s">
        <v>4</v>
      </c>
      <c r="V31" s="22" t="s">
        <v>4</v>
      </c>
      <c r="W31" s="3">
        <f t="shared" si="0"/>
        <v>4</v>
      </c>
      <c r="X31" s="3">
        <f t="shared" si="1"/>
        <v>12</v>
      </c>
      <c r="Y31" s="88" t="s">
        <v>179</v>
      </c>
    </row>
    <row r="32" spans="1:25" s="27" customFormat="1" ht="232" x14ac:dyDescent="0.35">
      <c r="A32" s="69" t="s">
        <v>73</v>
      </c>
      <c r="B32" s="27" t="s">
        <v>13</v>
      </c>
      <c r="C32" s="72" t="s">
        <v>103</v>
      </c>
      <c r="D32" s="21" t="s">
        <v>4</v>
      </c>
      <c r="E32" s="71" t="s">
        <v>5</v>
      </c>
      <c r="F32" s="21" t="s">
        <v>4</v>
      </c>
      <c r="G32" s="21" t="s">
        <v>4</v>
      </c>
      <c r="H32" s="21" t="s">
        <v>4</v>
      </c>
      <c r="I32" s="21" t="s">
        <v>4</v>
      </c>
      <c r="J32" s="21" t="s">
        <v>4</v>
      </c>
      <c r="K32" s="21" t="s">
        <v>4</v>
      </c>
      <c r="L32" s="21" t="s">
        <v>4</v>
      </c>
      <c r="M32" s="21" t="s">
        <v>4</v>
      </c>
      <c r="N32" s="21" t="s">
        <v>4</v>
      </c>
      <c r="O32" s="21" t="s">
        <v>4</v>
      </c>
      <c r="P32" s="21" t="s">
        <v>4</v>
      </c>
      <c r="Q32" s="21" t="s">
        <v>4</v>
      </c>
      <c r="R32" s="21" t="s">
        <v>4</v>
      </c>
      <c r="S32" s="21" t="s">
        <v>4</v>
      </c>
      <c r="T32" s="21" t="s">
        <v>4</v>
      </c>
      <c r="U32" s="21" t="s">
        <v>4</v>
      </c>
      <c r="V32" s="22" t="s">
        <v>4</v>
      </c>
      <c r="W32" s="3">
        <f t="shared" si="0"/>
        <v>4</v>
      </c>
      <c r="X32" s="3">
        <f t="shared" si="1"/>
        <v>13</v>
      </c>
      <c r="Y32" s="3"/>
    </row>
    <row r="33" spans="1:25" s="27" customFormat="1" ht="90" customHeight="1" x14ac:dyDescent="0.35">
      <c r="A33" s="69" t="s">
        <v>73</v>
      </c>
      <c r="B33" s="27" t="s">
        <v>14</v>
      </c>
      <c r="C33" s="72" t="s">
        <v>104</v>
      </c>
      <c r="D33" s="21" t="s">
        <v>4</v>
      </c>
      <c r="E33" s="71" t="s">
        <v>5</v>
      </c>
      <c r="F33" s="21" t="s">
        <v>4</v>
      </c>
      <c r="G33" s="21" t="s">
        <v>4</v>
      </c>
      <c r="H33" s="21" t="s">
        <v>5</v>
      </c>
      <c r="I33" s="21" t="s">
        <v>4</v>
      </c>
      <c r="J33" s="21" t="s">
        <v>4</v>
      </c>
      <c r="K33" s="21" t="s">
        <v>4</v>
      </c>
      <c r="L33" s="21" t="s">
        <v>4</v>
      </c>
      <c r="M33" s="21" t="s">
        <v>4</v>
      </c>
      <c r="N33" s="21" t="s">
        <v>4</v>
      </c>
      <c r="O33" s="21" t="s">
        <v>4</v>
      </c>
      <c r="P33" s="21" t="s">
        <v>4</v>
      </c>
      <c r="Q33" s="21" t="s">
        <v>4</v>
      </c>
      <c r="R33" s="21" t="s">
        <v>4</v>
      </c>
      <c r="S33" s="21" t="s">
        <v>4</v>
      </c>
      <c r="T33" s="21" t="s">
        <v>5</v>
      </c>
      <c r="U33" s="21" t="s">
        <v>4</v>
      </c>
      <c r="V33" s="22" t="s">
        <v>4</v>
      </c>
      <c r="W33" s="3">
        <f t="shared" si="0"/>
        <v>3</v>
      </c>
      <c r="X33" s="3">
        <f t="shared" si="1"/>
        <v>12</v>
      </c>
      <c r="Y33" s="88" t="s">
        <v>180</v>
      </c>
    </row>
    <row r="34" spans="1:25" s="27" customFormat="1" x14ac:dyDescent="0.35">
      <c r="A34" s="69" t="s">
        <v>73</v>
      </c>
      <c r="B34" s="27" t="s">
        <v>15</v>
      </c>
      <c r="C34" s="72" t="s">
        <v>105</v>
      </c>
      <c r="D34" s="21" t="s">
        <v>4</v>
      </c>
      <c r="E34" s="71" t="s">
        <v>5</v>
      </c>
      <c r="F34" s="21" t="s">
        <v>4</v>
      </c>
      <c r="G34" s="21" t="s">
        <v>4</v>
      </c>
      <c r="H34" s="21" t="s">
        <v>4</v>
      </c>
      <c r="I34" s="21" t="s">
        <v>4</v>
      </c>
      <c r="J34" s="21" t="s">
        <v>4</v>
      </c>
      <c r="K34" s="21" t="s">
        <v>4</v>
      </c>
      <c r="L34" s="21" t="s">
        <v>4</v>
      </c>
      <c r="M34" s="21" t="s">
        <v>4</v>
      </c>
      <c r="N34" s="21" t="s">
        <v>4</v>
      </c>
      <c r="O34" s="21" t="s">
        <v>4</v>
      </c>
      <c r="P34" s="21" t="s">
        <v>4</v>
      </c>
      <c r="Q34" s="21" t="s">
        <v>4</v>
      </c>
      <c r="R34" s="21" t="s">
        <v>4</v>
      </c>
      <c r="S34" s="21" t="s">
        <v>4</v>
      </c>
      <c r="T34" s="21" t="s">
        <v>4</v>
      </c>
      <c r="U34" s="21" t="s">
        <v>4</v>
      </c>
      <c r="V34" s="22" t="s">
        <v>4</v>
      </c>
      <c r="W34" s="3">
        <f t="shared" si="0"/>
        <v>4</v>
      </c>
      <c r="X34" s="3">
        <f t="shared" si="1"/>
        <v>13</v>
      </c>
      <c r="Y34" s="3"/>
    </row>
    <row r="35" spans="1:25" s="27" customFormat="1" ht="90" customHeight="1" x14ac:dyDescent="0.35">
      <c r="A35" s="69" t="s">
        <v>73</v>
      </c>
      <c r="B35" s="27" t="s">
        <v>16</v>
      </c>
      <c r="C35" s="72" t="s">
        <v>106</v>
      </c>
      <c r="D35" s="21" t="s">
        <v>4</v>
      </c>
      <c r="E35" s="71" t="s">
        <v>5</v>
      </c>
      <c r="F35" s="21" t="s">
        <v>4</v>
      </c>
      <c r="G35" s="21" t="s">
        <v>4</v>
      </c>
      <c r="H35" s="21" t="s">
        <v>4</v>
      </c>
      <c r="I35" s="21" t="s">
        <v>4</v>
      </c>
      <c r="J35" s="21" t="s">
        <v>4</v>
      </c>
      <c r="K35" s="21" t="s">
        <v>4</v>
      </c>
      <c r="L35" s="21" t="s">
        <v>4</v>
      </c>
      <c r="M35" s="21" t="s">
        <v>4</v>
      </c>
      <c r="N35" s="21" t="s">
        <v>4</v>
      </c>
      <c r="O35" s="21" t="s">
        <v>4</v>
      </c>
      <c r="P35" s="21" t="s">
        <v>4</v>
      </c>
      <c r="Q35" s="21" t="s">
        <v>4</v>
      </c>
      <c r="R35" s="21" t="s">
        <v>4</v>
      </c>
      <c r="S35" s="21" t="s">
        <v>4</v>
      </c>
      <c r="T35" s="21" t="s">
        <v>4</v>
      </c>
      <c r="U35" s="21" t="s">
        <v>4</v>
      </c>
      <c r="V35" s="22" t="s">
        <v>4</v>
      </c>
      <c r="W35" s="3">
        <f t="shared" si="0"/>
        <v>4</v>
      </c>
      <c r="X35" s="3">
        <f t="shared" si="1"/>
        <v>13</v>
      </c>
      <c r="Y35" s="3"/>
    </row>
    <row r="36" spans="1:25" s="27" customFormat="1" ht="87" x14ac:dyDescent="0.35">
      <c r="A36" s="69" t="s">
        <v>73</v>
      </c>
      <c r="B36" s="27" t="s">
        <v>17</v>
      </c>
      <c r="C36" s="72" t="s">
        <v>107</v>
      </c>
      <c r="D36" s="21" t="s">
        <v>4</v>
      </c>
      <c r="E36" s="71" t="s">
        <v>5</v>
      </c>
      <c r="F36" s="21" t="s">
        <v>4</v>
      </c>
      <c r="G36" s="21" t="s">
        <v>4</v>
      </c>
      <c r="H36" s="21" t="s">
        <v>4</v>
      </c>
      <c r="I36" s="21" t="s">
        <v>4</v>
      </c>
      <c r="J36" s="21" t="s">
        <v>4</v>
      </c>
      <c r="K36" s="21" t="s">
        <v>4</v>
      </c>
      <c r="L36" s="21" t="s">
        <v>4</v>
      </c>
      <c r="M36" s="21" t="s">
        <v>4</v>
      </c>
      <c r="N36" s="21" t="s">
        <v>4</v>
      </c>
      <c r="O36" s="21" t="s">
        <v>4</v>
      </c>
      <c r="P36" s="21" t="s">
        <v>4</v>
      </c>
      <c r="Q36" s="21" t="s">
        <v>4</v>
      </c>
      <c r="R36" s="21" t="s">
        <v>4</v>
      </c>
      <c r="S36" s="21" t="s">
        <v>4</v>
      </c>
      <c r="T36" s="21" t="s">
        <v>4</v>
      </c>
      <c r="U36" s="21" t="s">
        <v>4</v>
      </c>
      <c r="V36" s="22" t="s">
        <v>4</v>
      </c>
      <c r="W36" s="3">
        <f t="shared" si="0"/>
        <v>4</v>
      </c>
      <c r="X36" s="3">
        <f t="shared" si="1"/>
        <v>13</v>
      </c>
      <c r="Y36" s="3"/>
    </row>
    <row r="37" spans="1:25" s="27" customFormat="1" ht="43.5" x14ac:dyDescent="0.35">
      <c r="A37" s="69" t="s">
        <v>73</v>
      </c>
      <c r="B37" s="27" t="s">
        <v>18</v>
      </c>
      <c r="C37" s="72" t="s">
        <v>108</v>
      </c>
      <c r="D37" s="21" t="s">
        <v>4</v>
      </c>
      <c r="E37" s="71" t="s">
        <v>5</v>
      </c>
      <c r="F37" s="21" t="s">
        <v>4</v>
      </c>
      <c r="G37" s="21" t="s">
        <v>4</v>
      </c>
      <c r="H37" s="21" t="s">
        <v>4</v>
      </c>
      <c r="I37" s="21" t="s">
        <v>4</v>
      </c>
      <c r="J37" s="21" t="s">
        <v>4</v>
      </c>
      <c r="K37" s="21" t="s">
        <v>4</v>
      </c>
      <c r="L37" s="21" t="s">
        <v>4</v>
      </c>
      <c r="M37" s="21" t="s">
        <v>4</v>
      </c>
      <c r="N37" s="21" t="s">
        <v>4</v>
      </c>
      <c r="O37" s="21" t="s">
        <v>4</v>
      </c>
      <c r="P37" s="21" t="s">
        <v>4</v>
      </c>
      <c r="Q37" s="21" t="s">
        <v>4</v>
      </c>
      <c r="R37" s="21" t="s">
        <v>4</v>
      </c>
      <c r="S37" s="21" t="s">
        <v>4</v>
      </c>
      <c r="T37" s="21" t="s">
        <v>5</v>
      </c>
      <c r="U37" s="21" t="s">
        <v>4</v>
      </c>
      <c r="V37" s="22" t="s">
        <v>4</v>
      </c>
      <c r="W37" s="3">
        <f t="shared" si="0"/>
        <v>4</v>
      </c>
      <c r="X37" s="3">
        <f t="shared" si="1"/>
        <v>12</v>
      </c>
      <c r="Y37" s="88" t="s">
        <v>181</v>
      </c>
    </row>
    <row r="38" spans="1:25" s="27" customFormat="1" ht="58" x14ac:dyDescent="0.35">
      <c r="A38" s="69" t="s">
        <v>73</v>
      </c>
      <c r="B38" s="27" t="s">
        <v>19</v>
      </c>
      <c r="C38" s="72" t="s">
        <v>109</v>
      </c>
      <c r="D38" s="21" t="s">
        <v>4</v>
      </c>
      <c r="E38" s="71" t="s">
        <v>5</v>
      </c>
      <c r="F38" s="21" t="s">
        <v>4</v>
      </c>
      <c r="G38" s="21" t="s">
        <v>4</v>
      </c>
      <c r="H38" s="21" t="s">
        <v>4</v>
      </c>
      <c r="I38" s="21" t="s">
        <v>4</v>
      </c>
      <c r="J38" s="21" t="s">
        <v>4</v>
      </c>
      <c r="K38" s="21" t="s">
        <v>4</v>
      </c>
      <c r="L38" s="21" t="s">
        <v>4</v>
      </c>
      <c r="M38" s="21" t="s">
        <v>4</v>
      </c>
      <c r="N38" s="21" t="s">
        <v>4</v>
      </c>
      <c r="O38" s="21" t="s">
        <v>4</v>
      </c>
      <c r="P38" s="21" t="s">
        <v>4</v>
      </c>
      <c r="Q38" s="21" t="s">
        <v>4</v>
      </c>
      <c r="R38" s="21" t="s">
        <v>4</v>
      </c>
      <c r="S38" s="21" t="s">
        <v>4</v>
      </c>
      <c r="T38" s="21" t="s">
        <v>4</v>
      </c>
      <c r="U38" s="21" t="s">
        <v>4</v>
      </c>
      <c r="V38" s="22" t="s">
        <v>4</v>
      </c>
      <c r="W38" s="3">
        <f t="shared" si="0"/>
        <v>4</v>
      </c>
      <c r="X38" s="3">
        <f t="shared" si="1"/>
        <v>13</v>
      </c>
      <c r="Y38" s="3"/>
    </row>
    <row r="39" spans="1:25" s="27" customFormat="1" ht="58" x14ac:dyDescent="0.35">
      <c r="A39" s="69" t="s">
        <v>73</v>
      </c>
      <c r="B39" s="27" t="s">
        <v>20</v>
      </c>
      <c r="C39" s="72" t="s">
        <v>110</v>
      </c>
      <c r="D39" s="21" t="s">
        <v>4</v>
      </c>
      <c r="E39" s="71" t="s">
        <v>5</v>
      </c>
      <c r="F39" s="22" t="s">
        <v>5</v>
      </c>
      <c r="G39" s="21" t="s">
        <v>4</v>
      </c>
      <c r="H39" s="21" t="s">
        <v>4</v>
      </c>
      <c r="I39" s="21" t="s">
        <v>4</v>
      </c>
      <c r="J39" s="21" t="s">
        <v>4</v>
      </c>
      <c r="K39" s="21" t="s">
        <v>4</v>
      </c>
      <c r="L39" s="21" t="s">
        <v>4</v>
      </c>
      <c r="M39" s="21" t="s">
        <v>4</v>
      </c>
      <c r="N39" s="21" t="s">
        <v>4</v>
      </c>
      <c r="O39" s="21" t="s">
        <v>4</v>
      </c>
      <c r="P39" s="21" t="s">
        <v>4</v>
      </c>
      <c r="Q39" s="21" t="s">
        <v>4</v>
      </c>
      <c r="R39" s="21" t="s">
        <v>4</v>
      </c>
      <c r="S39" s="21" t="s">
        <v>4</v>
      </c>
      <c r="T39" s="21" t="s">
        <v>4</v>
      </c>
      <c r="U39" s="21" t="s">
        <v>4</v>
      </c>
      <c r="V39" s="22" t="s">
        <v>5</v>
      </c>
      <c r="W39" s="3">
        <f t="shared" si="0"/>
        <v>3</v>
      </c>
      <c r="X39" s="3">
        <f t="shared" si="1"/>
        <v>12</v>
      </c>
      <c r="Y39" s="88" t="s">
        <v>182</v>
      </c>
    </row>
    <row r="40" spans="1:25" s="27" customFormat="1" ht="319" x14ac:dyDescent="0.35">
      <c r="A40" s="27" t="s">
        <v>74</v>
      </c>
      <c r="B40" s="27" t="s">
        <v>13</v>
      </c>
      <c r="C40" s="72" t="s">
        <v>111</v>
      </c>
      <c r="D40" s="21" t="s">
        <v>4</v>
      </c>
      <c r="E40" s="71" t="s">
        <v>5</v>
      </c>
      <c r="F40" s="21" t="s">
        <v>4</v>
      </c>
      <c r="G40" s="21" t="s">
        <v>4</v>
      </c>
      <c r="H40" s="21" t="s">
        <v>4</v>
      </c>
      <c r="I40" s="21" t="s">
        <v>4</v>
      </c>
      <c r="J40" s="21" t="s">
        <v>4</v>
      </c>
      <c r="K40" s="21" t="s">
        <v>4</v>
      </c>
      <c r="L40" s="21" t="s">
        <v>4</v>
      </c>
      <c r="M40" s="21" t="s">
        <v>4</v>
      </c>
      <c r="N40" s="21" t="s">
        <v>4</v>
      </c>
      <c r="O40" s="21" t="s">
        <v>4</v>
      </c>
      <c r="P40" s="21" t="s">
        <v>4</v>
      </c>
      <c r="Q40" s="21" t="s">
        <v>4</v>
      </c>
      <c r="R40" s="21" t="s">
        <v>4</v>
      </c>
      <c r="S40" s="21" t="s">
        <v>4</v>
      </c>
      <c r="T40" s="21" t="s">
        <v>4</v>
      </c>
      <c r="U40" s="21" t="s">
        <v>4</v>
      </c>
      <c r="V40" s="22" t="s">
        <v>4</v>
      </c>
      <c r="W40" s="3">
        <f t="shared" si="0"/>
        <v>4</v>
      </c>
      <c r="X40" s="3">
        <f t="shared" si="1"/>
        <v>13</v>
      </c>
      <c r="Y40" s="3"/>
    </row>
    <row r="41" spans="1:25" s="27" customFormat="1" ht="29" x14ac:dyDescent="0.35">
      <c r="A41" s="27" t="s">
        <v>74</v>
      </c>
      <c r="B41" s="27" t="s">
        <v>14</v>
      </c>
      <c r="C41" s="72" t="s">
        <v>112</v>
      </c>
      <c r="D41" s="21" t="s">
        <v>4</v>
      </c>
      <c r="E41" s="71" t="s">
        <v>5</v>
      </c>
      <c r="F41" s="21" t="s">
        <v>4</v>
      </c>
      <c r="G41" s="21" t="s">
        <v>4</v>
      </c>
      <c r="H41" s="21" t="s">
        <v>4</v>
      </c>
      <c r="I41" s="21" t="s">
        <v>4</v>
      </c>
      <c r="J41" s="21" t="s">
        <v>4</v>
      </c>
      <c r="K41" s="21" t="s">
        <v>4</v>
      </c>
      <c r="L41" s="21" t="s">
        <v>4</v>
      </c>
      <c r="M41" s="21" t="s">
        <v>4</v>
      </c>
      <c r="N41" s="21" t="s">
        <v>4</v>
      </c>
      <c r="O41" s="21" t="s">
        <v>4</v>
      </c>
      <c r="P41" s="21" t="s">
        <v>4</v>
      </c>
      <c r="Q41" s="21" t="s">
        <v>4</v>
      </c>
      <c r="R41" s="21" t="s">
        <v>4</v>
      </c>
      <c r="S41" s="21" t="s">
        <v>4</v>
      </c>
      <c r="T41" s="21" t="s">
        <v>4</v>
      </c>
      <c r="U41" s="21" t="s">
        <v>4</v>
      </c>
      <c r="V41" s="22" t="s">
        <v>4</v>
      </c>
      <c r="W41" s="3">
        <f t="shared" si="0"/>
        <v>4</v>
      </c>
      <c r="X41" s="3">
        <f t="shared" si="1"/>
        <v>13</v>
      </c>
      <c r="Y41" s="3"/>
    </row>
    <row r="42" spans="1:25" s="27" customFormat="1" ht="87" x14ac:dyDescent="0.35">
      <c r="A42" s="27" t="s">
        <v>74</v>
      </c>
      <c r="B42" s="27" t="s">
        <v>15</v>
      </c>
      <c r="C42" s="72" t="s">
        <v>113</v>
      </c>
      <c r="D42" s="21" t="s">
        <v>4</v>
      </c>
      <c r="E42" s="71" t="s">
        <v>5</v>
      </c>
      <c r="F42" s="21" t="s">
        <v>4</v>
      </c>
      <c r="G42" s="21" t="s">
        <v>4</v>
      </c>
      <c r="H42" s="21" t="s">
        <v>4</v>
      </c>
      <c r="I42" s="21" t="s">
        <v>4</v>
      </c>
      <c r="J42" s="21" t="s">
        <v>4</v>
      </c>
      <c r="K42" s="21" t="s">
        <v>4</v>
      </c>
      <c r="L42" s="21" t="s">
        <v>4</v>
      </c>
      <c r="M42" s="21" t="s">
        <v>4</v>
      </c>
      <c r="N42" s="21" t="s">
        <v>4</v>
      </c>
      <c r="O42" s="21" t="s">
        <v>4</v>
      </c>
      <c r="P42" s="21" t="s">
        <v>4</v>
      </c>
      <c r="Q42" s="21" t="s">
        <v>4</v>
      </c>
      <c r="R42" s="21" t="s">
        <v>4</v>
      </c>
      <c r="S42" s="21" t="s">
        <v>4</v>
      </c>
      <c r="T42" s="21" t="s">
        <v>4</v>
      </c>
      <c r="U42" s="21" t="s">
        <v>4</v>
      </c>
      <c r="V42" s="22" t="s">
        <v>4</v>
      </c>
      <c r="W42" s="3">
        <f t="shared" si="0"/>
        <v>4</v>
      </c>
      <c r="X42" s="3">
        <f t="shared" si="1"/>
        <v>13</v>
      </c>
      <c r="Y42" s="3"/>
    </row>
    <row r="43" spans="1:25" s="27" customFormat="1" ht="87" x14ac:dyDescent="0.35">
      <c r="A43" s="27" t="s">
        <v>74</v>
      </c>
      <c r="B43" s="27" t="s">
        <v>16</v>
      </c>
      <c r="C43" s="72" t="s">
        <v>114</v>
      </c>
      <c r="D43" s="21" t="s">
        <v>4</v>
      </c>
      <c r="E43" s="71" t="s">
        <v>5</v>
      </c>
      <c r="F43" s="21" t="s">
        <v>4</v>
      </c>
      <c r="G43" s="21" t="s">
        <v>4</v>
      </c>
      <c r="H43" s="21" t="s">
        <v>4</v>
      </c>
      <c r="I43" s="21" t="s">
        <v>4</v>
      </c>
      <c r="J43" s="21" t="s">
        <v>4</v>
      </c>
      <c r="K43" s="21" t="s">
        <v>4</v>
      </c>
      <c r="L43" s="21" t="s">
        <v>4</v>
      </c>
      <c r="M43" s="21" t="s">
        <v>4</v>
      </c>
      <c r="N43" s="21" t="s">
        <v>4</v>
      </c>
      <c r="O43" s="21" t="s">
        <v>4</v>
      </c>
      <c r="P43" s="21" t="s">
        <v>4</v>
      </c>
      <c r="Q43" s="21" t="s">
        <v>4</v>
      </c>
      <c r="R43" s="21" t="s">
        <v>4</v>
      </c>
      <c r="S43" s="21" t="s">
        <v>4</v>
      </c>
      <c r="T43" s="21" t="s">
        <v>4</v>
      </c>
      <c r="U43" s="21" t="s">
        <v>4</v>
      </c>
      <c r="V43" s="22" t="s">
        <v>4</v>
      </c>
      <c r="W43" s="3">
        <f t="shared" si="0"/>
        <v>4</v>
      </c>
      <c r="X43" s="3">
        <f t="shared" si="1"/>
        <v>13</v>
      </c>
      <c r="Y43" s="3"/>
    </row>
    <row r="44" spans="1:25" s="27" customFormat="1" ht="177" customHeight="1" x14ac:dyDescent="0.35">
      <c r="A44" s="27" t="s">
        <v>74</v>
      </c>
      <c r="B44" s="27" t="s">
        <v>17</v>
      </c>
      <c r="C44" s="72" t="s">
        <v>115</v>
      </c>
      <c r="D44" s="21" t="s">
        <v>4</v>
      </c>
      <c r="E44" s="71" t="s">
        <v>5</v>
      </c>
      <c r="F44" s="21" t="s">
        <v>4</v>
      </c>
      <c r="G44" s="21" t="s">
        <v>4</v>
      </c>
      <c r="H44" s="21" t="s">
        <v>4</v>
      </c>
      <c r="I44" s="21" t="s">
        <v>4</v>
      </c>
      <c r="J44" s="21" t="s">
        <v>4</v>
      </c>
      <c r="K44" s="21" t="s">
        <v>4</v>
      </c>
      <c r="L44" s="21" t="s">
        <v>4</v>
      </c>
      <c r="M44" s="21" t="s">
        <v>4</v>
      </c>
      <c r="N44" s="21" t="s">
        <v>4</v>
      </c>
      <c r="O44" s="21" t="s">
        <v>4</v>
      </c>
      <c r="P44" s="21" t="s">
        <v>4</v>
      </c>
      <c r="Q44" s="21" t="s">
        <v>4</v>
      </c>
      <c r="R44" s="21" t="s">
        <v>4</v>
      </c>
      <c r="S44" s="21" t="s">
        <v>4</v>
      </c>
      <c r="T44" s="22" t="s">
        <v>5</v>
      </c>
      <c r="U44" s="21" t="s">
        <v>4</v>
      </c>
      <c r="V44" s="22" t="s">
        <v>4</v>
      </c>
      <c r="W44" s="3">
        <f t="shared" si="0"/>
        <v>4</v>
      </c>
      <c r="X44" s="3">
        <f t="shared" si="1"/>
        <v>12</v>
      </c>
      <c r="Y44" s="88" t="s">
        <v>183</v>
      </c>
    </row>
    <row r="45" spans="1:25" s="27" customFormat="1" ht="29" x14ac:dyDescent="0.35">
      <c r="A45" s="27" t="s">
        <v>74</v>
      </c>
      <c r="B45" s="27" t="s">
        <v>18</v>
      </c>
      <c r="C45" s="72" t="s">
        <v>116</v>
      </c>
      <c r="D45" s="21" t="s">
        <v>4</v>
      </c>
      <c r="E45" s="71" t="s">
        <v>5</v>
      </c>
      <c r="F45" s="21" t="s">
        <v>4</v>
      </c>
      <c r="G45" s="21" t="s">
        <v>4</v>
      </c>
      <c r="H45" s="21" t="s">
        <v>4</v>
      </c>
      <c r="I45" s="21" t="s">
        <v>4</v>
      </c>
      <c r="J45" s="21" t="s">
        <v>4</v>
      </c>
      <c r="K45" s="21" t="s">
        <v>4</v>
      </c>
      <c r="L45" s="21" t="s">
        <v>4</v>
      </c>
      <c r="M45" s="21" t="s">
        <v>4</v>
      </c>
      <c r="N45" s="21" t="s">
        <v>4</v>
      </c>
      <c r="O45" s="21" t="s">
        <v>4</v>
      </c>
      <c r="P45" s="21" t="s">
        <v>4</v>
      </c>
      <c r="Q45" s="21" t="s">
        <v>4</v>
      </c>
      <c r="R45" s="21" t="s">
        <v>4</v>
      </c>
      <c r="S45" s="21" t="s">
        <v>4</v>
      </c>
      <c r="T45" s="21" t="s">
        <v>4</v>
      </c>
      <c r="U45" s="21" t="s">
        <v>5</v>
      </c>
      <c r="V45" s="22" t="s">
        <v>4</v>
      </c>
      <c r="W45" s="3">
        <f t="shared" si="0"/>
        <v>4</v>
      </c>
      <c r="X45" s="3">
        <f t="shared" si="1"/>
        <v>12</v>
      </c>
      <c r="Y45" s="88" t="s">
        <v>184</v>
      </c>
    </row>
    <row r="46" spans="1:25" s="27" customFormat="1" ht="72.5" x14ac:dyDescent="0.35">
      <c r="A46" s="27" t="s">
        <v>74</v>
      </c>
      <c r="B46" s="27" t="s">
        <v>19</v>
      </c>
      <c r="C46" s="72" t="s">
        <v>117</v>
      </c>
      <c r="D46" s="21" t="s">
        <v>4</v>
      </c>
      <c r="E46" s="71" t="s">
        <v>5</v>
      </c>
      <c r="F46" s="21" t="s">
        <v>4</v>
      </c>
      <c r="G46" s="21" t="s">
        <v>4</v>
      </c>
      <c r="H46" s="21" t="s">
        <v>4</v>
      </c>
      <c r="I46" s="21" t="s">
        <v>4</v>
      </c>
      <c r="J46" s="21" t="s">
        <v>4</v>
      </c>
      <c r="K46" s="21" t="s">
        <v>4</v>
      </c>
      <c r="L46" s="21" t="s">
        <v>4</v>
      </c>
      <c r="M46" s="21" t="s">
        <v>4</v>
      </c>
      <c r="N46" s="21" t="s">
        <v>4</v>
      </c>
      <c r="O46" s="21" t="s">
        <v>4</v>
      </c>
      <c r="P46" s="21" t="s">
        <v>4</v>
      </c>
      <c r="Q46" s="21" t="s">
        <v>4</v>
      </c>
      <c r="R46" s="21" t="s">
        <v>4</v>
      </c>
      <c r="S46" s="21" t="s">
        <v>4</v>
      </c>
      <c r="T46" s="21" t="s">
        <v>4</v>
      </c>
      <c r="U46" s="21" t="s">
        <v>4</v>
      </c>
      <c r="V46" s="22" t="s">
        <v>4</v>
      </c>
      <c r="W46" s="3">
        <f t="shared" si="0"/>
        <v>4</v>
      </c>
      <c r="X46" s="3">
        <f t="shared" si="1"/>
        <v>13</v>
      </c>
      <c r="Y46" s="3"/>
    </row>
    <row r="47" spans="1:25" s="27" customFormat="1" ht="114.75" customHeight="1" x14ac:dyDescent="0.35">
      <c r="A47" s="27" t="s">
        <v>74</v>
      </c>
      <c r="B47" s="27" t="s">
        <v>20</v>
      </c>
      <c r="C47" s="72" t="s">
        <v>118</v>
      </c>
      <c r="D47" s="21" t="s">
        <v>4</v>
      </c>
      <c r="E47" s="71" t="s">
        <v>5</v>
      </c>
      <c r="F47" s="21" t="s">
        <v>4</v>
      </c>
      <c r="G47" s="21" t="s">
        <v>4</v>
      </c>
      <c r="H47" s="21" t="s">
        <v>4</v>
      </c>
      <c r="I47" s="21" t="s">
        <v>4</v>
      </c>
      <c r="J47" s="21" t="s">
        <v>4</v>
      </c>
      <c r="K47" s="21" t="s">
        <v>4</v>
      </c>
      <c r="L47" s="21" t="s">
        <v>4</v>
      </c>
      <c r="M47" s="21" t="s">
        <v>4</v>
      </c>
      <c r="N47" s="21" t="s">
        <v>4</v>
      </c>
      <c r="O47" s="21" t="s">
        <v>4</v>
      </c>
      <c r="P47" s="21" t="s">
        <v>4</v>
      </c>
      <c r="Q47" s="21" t="s">
        <v>4</v>
      </c>
      <c r="R47" s="21" t="s">
        <v>4</v>
      </c>
      <c r="S47" s="21" t="s">
        <v>4</v>
      </c>
      <c r="T47" s="21" t="s">
        <v>4</v>
      </c>
      <c r="U47" s="21" t="s">
        <v>4</v>
      </c>
      <c r="V47" s="22" t="s">
        <v>4</v>
      </c>
      <c r="W47" s="3">
        <f t="shared" si="0"/>
        <v>4</v>
      </c>
      <c r="X47" s="3">
        <f t="shared" si="1"/>
        <v>13</v>
      </c>
      <c r="Y47" s="3"/>
    </row>
  </sheetData>
  <autoFilter ref="A3:Y77"/>
  <mergeCells count="2">
    <mergeCell ref="F1:I1"/>
    <mergeCell ref="J1:V1"/>
  </mergeCells>
  <conditionalFormatting sqref="F4:V47">
    <cfRule type="containsText" dxfId="2" priority="1" operator="containsText" text="No">
      <formula>NOT(ISERROR(SEARCH("No",F4)))</formula>
    </cfRule>
  </conditionalFormatting>
  <dataValidations xWindow="903" yWindow="724" count="19">
    <dataValidation type="list" allowBlank="1" showInputMessage="1" showErrorMessage="1" errorTitle="Invalid Entry" error="Pick or type &quot;Yes&quot; or &quot;No&quot;" promptTitle="Q3" prompt="Is it technologically neutral?" sqref="L4:L47">
      <formula1>"Yes,No"</formula1>
    </dataValidation>
    <dataValidation type="list" allowBlank="1" showInputMessage="1" showErrorMessage="1" errorTitle="Invalid Entry" error="Pick or type &quot;Yes&quot; and &quot;No&quot;" prompt="Appropriate as a guide rather than a standard?" sqref="E4:E47">
      <formula1>"Yes,No"</formula1>
    </dataValidation>
    <dataValidation type="list" allowBlank="1" showInputMessage="1" showErrorMessage="1" errorTitle="Invalid Entry" error="Pick or type &quot;Yes&quot; or &quot;No&quot;" promptTitle="C2" prompt="Are the correct functional entities identified?" sqref="G4:G4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47">
      <formula1>"Yes,No"</formula1>
    </dataValidation>
    <dataValidation type="list" allowBlank="1" showInputMessage="1" showErrorMessage="1" errorTitle="Invalid Entry" error="Pick or type only &quot;Yes&quot; or &quot;No&quot;" promptTitle="C1" prompt="Is the content of the requirement technically correct?" sqref="F4:F38 F40:F47">
      <formula1>"Yes,No"</formula1>
    </dataValidation>
    <dataValidation type="list" allowBlank="1" showInputMessage="1" showErrorMessage="1" errorTitle="Invalid Entry" error="Pick or type &quot;Yes&quot; or &quot;No&quot;" prompt="Supports a Reliability Objective (as defined by the Reliability Principles)?_x000a_" sqref="D4:D4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47 F39 T44">
      <formula1>"Yes,No"</formula1>
    </dataValidation>
    <dataValidation type="list" allowBlank="1" showInputMessage="1" showErrorMessage="1" errorTitle="Invalid Entry" error="Pick or type &quot;Yes&quot; or &quot;No&quot;" promptTitle="Q12" prompt="Does it use consistent and current terminology?" sqref="U4:U47 T28 T31 T33 T37">
      <formula1>"Yes,No"</formula1>
    </dataValidation>
    <dataValidation type="list" allowBlank="1" showInputMessage="1" showErrorMessage="1" errorTitle="Invalid Entry" error="Pick or type &quot;Yes&quot; or &quot;No&quot;" promptTitle="Q11" prompt="Is the requirement language clear and unambiguous?" sqref="T4:T27 T29:T30 T32 T34:T36 T38:T43 T45:T47">
      <formula1>"Yes,No"</formula1>
    </dataValidation>
    <dataValidation type="list" allowBlank="1" showInputMessage="1" showErrorMessage="1" errorTitle="Invalid Entry" error="Pick or type &quot;Yes&quot; or &quot;No&quot;" promptTitle="Q9" prompt="Does it have a technical basis in engineering and operations?" sqref="R4:R47">
      <formula1>"Yes,No"</formula1>
    </dataValidation>
    <dataValidation type="list" allowBlank="1" showInputMessage="1" showErrorMessage="1" errorTitle="Invalid Entry" error="Pick or type &quot;Yes&quot; or &quot;No&quot;" promptTitle="Q8" prompt="Can it be practically implemented?" sqref="Q4:Q47">
      <formula1>"Yes,No"</formula1>
    </dataValidation>
    <dataValidation type="list" allowBlank="1" showInputMessage="1" showErrorMessage="1" errorTitle="Invalid Entry" error="Pick or type &quot;Yes&quot; or &quot;No&quot;" promptTitle="Q7" prompt="Can compliance be objectively measured?" sqref="P4:P47">
      <formula1>"Yes,No"</formula1>
    </dataValidation>
    <dataValidation type="list" allowBlank="1" showInputMessage="1" showErrorMessage="1" errorTitle="Invalid Entry" error="Pick or type &quot;Yes&quot; or &quot;No&quot;" promptTitle="Q6" prompt="Does the requirement provide more than adequate protection of BPS?" sqref="O4:O47">
      <formula1>"Yes,No"</formula1>
    </dataValidation>
    <dataValidation type="list" allowBlank="1" showInputMessage="1" showErrorMessage="1" errorTitle="Invalid Entry" error="Pick or type &quot;Yes&quot; or &quot;No&quot;" promptTitle="Q5" prompt="Does the requirement align with the standard's purpose statement?" sqref="N4:N47">
      <formula1>"Yes,No"</formula1>
    </dataValidation>
    <dataValidation type="list" allowBlank="1" showInputMessage="1" showErrorMessage="1" errorTitle="Invalid Entry" error="Pick or type &quot;Yes&quot; or &quot;No&quot;" promptTitle="Q4" prompt="Are the expectation(s) of each applicable functional entity clear?" sqref="M4:M4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4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47">
      <formula1>"Yes,No"</formula1>
    </dataValidation>
    <dataValidation type="list" allowBlank="1" showInputMessage="1" showErrorMessage="1" errorTitle="Invalid Entry" error="Pick or type &quot;Yes&quot; or &quot;No&quot;" promptTitle="C4" prompt="Is it clear when the action needs to be taken within the standard?" sqref="I4:I4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47">
      <formula1>"Yes,No"</formula1>
    </dataValidation>
  </dataValidations>
  <hyperlinks>
    <hyperlink ref="D3" r:id="rId1" display="Supports a Reliability Objective (as defined by the Reliability Principles)"/>
    <hyperlink ref="K3" r:id="rId2" display="Q2. Does this standard meet any of the three criteria for a results-based standard (RBS) (performance, risk (prevention) or capability)?"/>
    <hyperlink ref="M3" r:id="rId3"/>
    <hyperlink ref="N3" r:id="rId4"/>
    <hyperlink ref="O3" r:id="rId5"/>
    <hyperlink ref="P3" r:id="rId6"/>
    <hyperlink ref="Q3" r:id="rId7"/>
    <hyperlink ref="R3" r:id="rId8"/>
    <hyperlink ref="S3" r:id="rId9" display="Q10. Does the requirement depend on external information to determine the required level of performance?"/>
    <hyperlink ref="T3" r:id="rId10"/>
    <hyperlink ref="U3" r:id="rId11"/>
    <hyperlink ref="V3" r:id="rId12"/>
  </hyperlinks>
  <pageMargins left="0.7" right="0.7" top="0.75" bottom="0.75" header="0.3" footer="0.3"/>
  <pageSetup scale="15" fitToHeight="0"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7"/>
  <sheetViews>
    <sheetView zoomScale="80" zoomScaleNormal="80" workbookViewId="0">
      <pane xSplit="3" ySplit="3" topLeftCell="W4" activePane="bottomRight" state="frozen"/>
      <selection pane="topRight" activeCell="D1" sqref="D1"/>
      <selection pane="bottomLeft" activeCell="A4" sqref="A4"/>
      <selection pane="bottomRight" activeCell="C4" sqref="C4"/>
    </sheetView>
  </sheetViews>
  <sheetFormatPr defaultRowHeight="14.5" x14ac:dyDescent="0.35"/>
  <cols>
    <col min="1" max="1" width="13.453125" style="27" customWidth="1"/>
    <col min="2" max="2" width="8.1796875" style="27" customWidth="1"/>
    <col min="3" max="3" width="80.7265625" style="26" customWidth="1"/>
    <col min="4" max="4" width="24.7265625" customWidth="1"/>
    <col min="5" max="5" width="19.7265625" customWidth="1"/>
    <col min="6" max="6" width="28.81640625" customWidth="1"/>
    <col min="7" max="7" width="24.81640625" customWidth="1"/>
    <col min="8" max="8" width="26.81640625" customWidth="1"/>
    <col min="9" max="9" width="24.81640625" customWidth="1"/>
    <col min="10" max="10" width="38.453125" customWidth="1"/>
    <col min="11" max="11" width="40" customWidth="1"/>
    <col min="12" max="12" width="15.453125" customWidth="1"/>
    <col min="13" max="13" width="21" bestFit="1" customWidth="1"/>
    <col min="14" max="14" width="19.7265625" customWidth="1"/>
    <col min="15" max="15" width="25.453125" customWidth="1"/>
    <col min="16" max="17" width="19.7265625" customWidth="1"/>
    <col min="18" max="18" width="19" customWidth="1"/>
    <col min="19" max="19" width="30.81640625" customWidth="1"/>
    <col min="20" max="21" width="19.7265625" customWidth="1"/>
    <col min="22" max="22" width="30.81640625" style="1" customWidth="1"/>
    <col min="23" max="24" width="19.7265625" customWidth="1"/>
    <col min="25" max="25" width="83.1796875" style="2" customWidth="1"/>
    <col min="26" max="27" width="19.7265625" customWidth="1"/>
  </cols>
  <sheetData>
    <row r="1" spans="1:25" ht="18.5" x14ac:dyDescent="0.45">
      <c r="A1" s="30"/>
      <c r="B1" s="31"/>
      <c r="C1" s="32"/>
      <c r="D1" s="28"/>
      <c r="E1" s="8"/>
      <c r="F1" s="98" t="s">
        <v>1</v>
      </c>
      <c r="G1" s="98"/>
      <c r="H1" s="98"/>
      <c r="I1" s="98"/>
      <c r="J1" s="99" t="s">
        <v>2</v>
      </c>
      <c r="K1" s="99"/>
      <c r="L1" s="99"/>
      <c r="M1" s="99"/>
      <c r="N1" s="99"/>
      <c r="O1" s="99"/>
      <c r="P1" s="99"/>
      <c r="Q1" s="99"/>
      <c r="R1" s="99"/>
      <c r="S1" s="99"/>
      <c r="T1" s="99"/>
      <c r="U1" s="99"/>
      <c r="V1" s="99"/>
      <c r="W1" s="12"/>
      <c r="X1" s="13"/>
      <c r="Y1" s="14"/>
    </row>
    <row r="2" spans="1:25" ht="18.5" x14ac:dyDescent="0.45">
      <c r="A2" s="30"/>
      <c r="B2" s="31"/>
      <c r="C2" s="32"/>
      <c r="D2" s="29"/>
      <c r="E2" s="11"/>
      <c r="F2" s="67"/>
      <c r="G2" s="67"/>
      <c r="H2" s="67"/>
      <c r="I2" s="67"/>
      <c r="J2" s="68"/>
      <c r="K2" s="68"/>
      <c r="L2" s="68"/>
      <c r="M2" s="68"/>
      <c r="N2" s="68"/>
      <c r="O2" s="68"/>
      <c r="P2" s="68"/>
      <c r="Q2" s="68"/>
      <c r="R2" s="68"/>
      <c r="S2" s="68"/>
      <c r="T2" s="68"/>
      <c r="U2" s="68"/>
      <c r="V2" s="68"/>
      <c r="W2" s="15"/>
      <c r="X2" s="16"/>
      <c r="Y2" s="17"/>
    </row>
    <row r="3" spans="1:25" ht="102" customHeight="1" x14ac:dyDescent="0.35">
      <c r="A3" s="33" t="s">
        <v>0</v>
      </c>
      <c r="B3" s="34" t="s">
        <v>6</v>
      </c>
      <c r="C3" s="35" t="s">
        <v>31</v>
      </c>
      <c r="D3" s="43" t="s">
        <v>60</v>
      </c>
      <c r="E3" s="9" t="s">
        <v>27</v>
      </c>
      <c r="F3" s="10" t="s">
        <v>61</v>
      </c>
      <c r="G3" s="49" t="s">
        <v>29</v>
      </c>
      <c r="H3" s="44" t="s">
        <v>57</v>
      </c>
      <c r="I3" s="49" t="s">
        <v>62</v>
      </c>
      <c r="J3" s="45" t="s">
        <v>58</v>
      </c>
      <c r="K3" s="46" t="s">
        <v>164</v>
      </c>
      <c r="L3" s="45" t="s">
        <v>30</v>
      </c>
      <c r="M3" s="46" t="s">
        <v>43</v>
      </c>
      <c r="N3" s="47" t="s">
        <v>45</v>
      </c>
      <c r="O3" s="48" t="s">
        <v>46</v>
      </c>
      <c r="P3" s="47" t="s">
        <v>47</v>
      </c>
      <c r="Q3" s="48" t="s">
        <v>49</v>
      </c>
      <c r="R3" s="47" t="s">
        <v>50</v>
      </c>
      <c r="S3" s="50" t="s">
        <v>63</v>
      </c>
      <c r="T3" s="47" t="s">
        <v>52</v>
      </c>
      <c r="U3" s="48" t="s">
        <v>53</v>
      </c>
      <c r="V3" s="47" t="s">
        <v>55</v>
      </c>
      <c r="W3" s="18" t="s">
        <v>59</v>
      </c>
      <c r="X3" s="19" t="s">
        <v>28</v>
      </c>
      <c r="Y3" s="20" t="s">
        <v>3</v>
      </c>
    </row>
    <row r="4" spans="1:25" s="3" customFormat="1" ht="409.5" x14ac:dyDescent="0.35">
      <c r="A4" s="69" t="s">
        <v>69</v>
      </c>
      <c r="B4" s="27" t="s">
        <v>13</v>
      </c>
      <c r="C4" s="70" t="s">
        <v>75</v>
      </c>
      <c r="D4" s="21" t="s">
        <v>4</v>
      </c>
      <c r="E4" s="71" t="s">
        <v>5</v>
      </c>
      <c r="F4" s="21" t="s">
        <v>4</v>
      </c>
      <c r="G4" s="21" t="s">
        <v>5</v>
      </c>
      <c r="H4" s="21" t="s">
        <v>4</v>
      </c>
      <c r="I4" s="21" t="s">
        <v>4</v>
      </c>
      <c r="J4" s="21" t="s">
        <v>4</v>
      </c>
      <c r="K4" s="21" t="s">
        <v>4</v>
      </c>
      <c r="L4" s="21" t="s">
        <v>4</v>
      </c>
      <c r="M4" s="21" t="s">
        <v>5</v>
      </c>
      <c r="N4" s="21" t="s">
        <v>4</v>
      </c>
      <c r="O4" s="21" t="s">
        <v>4</v>
      </c>
      <c r="P4" s="21" t="s">
        <v>4</v>
      </c>
      <c r="Q4" s="21" t="s">
        <v>4</v>
      </c>
      <c r="R4" s="21" t="s">
        <v>4</v>
      </c>
      <c r="S4" s="21" t="s">
        <v>4</v>
      </c>
      <c r="T4" s="21" t="s">
        <v>4</v>
      </c>
      <c r="U4" s="21" t="s">
        <v>4</v>
      </c>
      <c r="V4" s="22" t="s">
        <v>4</v>
      </c>
      <c r="W4" s="3">
        <f t="shared" ref="W4:W47" si="0">4-(COUNTIF(F4:I4,"no"))</f>
        <v>3</v>
      </c>
      <c r="X4" s="3">
        <f t="shared" ref="X4:X47" si="1">13-(COUNTIF(J4:V4,"no"))</f>
        <v>12</v>
      </c>
      <c r="Y4" s="87" t="s">
        <v>145</v>
      </c>
    </row>
    <row r="5" spans="1:25" s="3" customFormat="1" ht="141.75" customHeight="1" x14ac:dyDescent="0.35">
      <c r="A5" s="69" t="s">
        <v>69</v>
      </c>
      <c r="B5" s="27" t="s">
        <v>14</v>
      </c>
      <c r="C5" s="72" t="s">
        <v>76</v>
      </c>
      <c r="D5" s="21" t="s">
        <v>4</v>
      </c>
      <c r="E5" s="71" t="s">
        <v>5</v>
      </c>
      <c r="F5" s="21" t="s">
        <v>4</v>
      </c>
      <c r="G5" s="21" t="s">
        <v>4</v>
      </c>
      <c r="H5" s="21" t="s">
        <v>4</v>
      </c>
      <c r="I5" s="21" t="s">
        <v>4</v>
      </c>
      <c r="J5" s="21" t="s">
        <v>4</v>
      </c>
      <c r="K5" s="21" t="s">
        <v>4</v>
      </c>
      <c r="L5" s="21" t="s">
        <v>4</v>
      </c>
      <c r="M5" s="21" t="s">
        <v>4</v>
      </c>
      <c r="N5" s="21" t="s">
        <v>4</v>
      </c>
      <c r="O5" s="21" t="s">
        <v>5</v>
      </c>
      <c r="P5" s="21" t="s">
        <v>4</v>
      </c>
      <c r="Q5" s="21" t="s">
        <v>4</v>
      </c>
      <c r="R5" s="21" t="s">
        <v>4</v>
      </c>
      <c r="S5" s="21" t="s">
        <v>4</v>
      </c>
      <c r="T5" s="21" t="s">
        <v>4</v>
      </c>
      <c r="U5" s="21" t="s">
        <v>4</v>
      </c>
      <c r="V5" s="22" t="s">
        <v>4</v>
      </c>
      <c r="W5" s="3">
        <f t="shared" si="0"/>
        <v>4</v>
      </c>
      <c r="X5" s="3">
        <f t="shared" si="1"/>
        <v>12</v>
      </c>
      <c r="Y5" s="3" t="s">
        <v>146</v>
      </c>
    </row>
    <row r="6" spans="1:25" s="3" customFormat="1" ht="72.5" x14ac:dyDescent="0.35">
      <c r="A6" s="69" t="s">
        <v>69</v>
      </c>
      <c r="B6" s="27" t="s">
        <v>15</v>
      </c>
      <c r="C6" s="72" t="s">
        <v>77</v>
      </c>
      <c r="D6" s="21" t="s">
        <v>4</v>
      </c>
      <c r="E6" s="71" t="s">
        <v>5</v>
      </c>
      <c r="F6" s="21" t="s">
        <v>4</v>
      </c>
      <c r="G6" s="21" t="s">
        <v>5</v>
      </c>
      <c r="H6" s="21" t="s">
        <v>4</v>
      </c>
      <c r="I6" s="21" t="s">
        <v>4</v>
      </c>
      <c r="J6" s="21" t="s">
        <v>4</v>
      </c>
      <c r="K6" s="21" t="s">
        <v>4</v>
      </c>
      <c r="L6" s="21" t="s">
        <v>4</v>
      </c>
      <c r="M6" s="21" t="s">
        <v>4</v>
      </c>
      <c r="N6" s="21" t="s">
        <v>4</v>
      </c>
      <c r="O6" s="21" t="s">
        <v>4</v>
      </c>
      <c r="P6" s="21" t="s">
        <v>4</v>
      </c>
      <c r="Q6" s="21" t="s">
        <v>4</v>
      </c>
      <c r="R6" s="21" t="s">
        <v>4</v>
      </c>
      <c r="S6" s="21" t="s">
        <v>4</v>
      </c>
      <c r="T6" s="21" t="s">
        <v>4</v>
      </c>
      <c r="U6" s="21" t="s">
        <v>4</v>
      </c>
      <c r="V6" s="22" t="s">
        <v>4</v>
      </c>
      <c r="W6" s="3">
        <f t="shared" si="0"/>
        <v>3</v>
      </c>
      <c r="X6" s="3">
        <f t="shared" si="1"/>
        <v>13</v>
      </c>
      <c r="Y6" s="3" t="s">
        <v>147</v>
      </c>
    </row>
    <row r="7" spans="1:25" s="3" customFormat="1" ht="51.75" customHeight="1" x14ac:dyDescent="0.35">
      <c r="A7" s="27" t="s">
        <v>70</v>
      </c>
      <c r="B7" s="27" t="s">
        <v>13</v>
      </c>
      <c r="C7" s="72" t="s">
        <v>78</v>
      </c>
      <c r="D7" s="21" t="s">
        <v>4</v>
      </c>
      <c r="E7" s="71" t="s">
        <v>5</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2" t="s">
        <v>4</v>
      </c>
      <c r="W7" s="3">
        <f t="shared" si="0"/>
        <v>4</v>
      </c>
      <c r="X7" s="3">
        <f t="shared" si="1"/>
        <v>13</v>
      </c>
    </row>
    <row r="8" spans="1:25" s="3" customFormat="1" ht="43.5" x14ac:dyDescent="0.35">
      <c r="A8" s="27" t="s">
        <v>70</v>
      </c>
      <c r="B8" s="27" t="s">
        <v>14</v>
      </c>
      <c r="C8" s="72" t="s">
        <v>79</v>
      </c>
      <c r="D8" s="21" t="s">
        <v>4</v>
      </c>
      <c r="E8" s="71" t="s">
        <v>5</v>
      </c>
      <c r="F8" s="21" t="s">
        <v>4</v>
      </c>
      <c r="G8" s="21" t="s">
        <v>4</v>
      </c>
      <c r="H8" s="21" t="s">
        <v>4</v>
      </c>
      <c r="I8" s="21" t="s">
        <v>4</v>
      </c>
      <c r="J8" s="21" t="s">
        <v>4</v>
      </c>
      <c r="K8" s="21" t="s">
        <v>4</v>
      </c>
      <c r="L8" s="21" t="s">
        <v>4</v>
      </c>
      <c r="M8" s="21" t="s">
        <v>4</v>
      </c>
      <c r="N8" s="21" t="s">
        <v>4</v>
      </c>
      <c r="O8" s="21" t="s">
        <v>4</v>
      </c>
      <c r="P8" s="21" t="s">
        <v>4</v>
      </c>
      <c r="Q8" s="21" t="s">
        <v>4</v>
      </c>
      <c r="R8" s="21" t="s">
        <v>4</v>
      </c>
      <c r="S8" s="21" t="s">
        <v>4</v>
      </c>
      <c r="T8" s="21" t="s">
        <v>4</v>
      </c>
      <c r="U8" s="21" t="s">
        <v>4</v>
      </c>
      <c r="V8" s="22" t="s">
        <v>4</v>
      </c>
      <c r="W8" s="3">
        <f t="shared" si="0"/>
        <v>4</v>
      </c>
      <c r="X8" s="3">
        <f t="shared" si="1"/>
        <v>13</v>
      </c>
    </row>
    <row r="9" spans="1:25" s="3" customFormat="1" ht="72.5" x14ac:dyDescent="0.35">
      <c r="A9" s="27" t="s">
        <v>70</v>
      </c>
      <c r="B9" s="27" t="s">
        <v>15</v>
      </c>
      <c r="C9" s="72" t="s">
        <v>80</v>
      </c>
      <c r="D9" s="21" t="s">
        <v>4</v>
      </c>
      <c r="E9" s="71" t="s">
        <v>5</v>
      </c>
      <c r="F9" s="21" t="s">
        <v>4</v>
      </c>
      <c r="G9" s="21" t="s">
        <v>4</v>
      </c>
      <c r="H9" s="21" t="s">
        <v>4</v>
      </c>
      <c r="I9" s="21" t="s">
        <v>4</v>
      </c>
      <c r="J9" s="21" t="s">
        <v>4</v>
      </c>
      <c r="K9" s="21" t="s">
        <v>4</v>
      </c>
      <c r="L9" s="21" t="s">
        <v>4</v>
      </c>
      <c r="M9" s="21" t="s">
        <v>4</v>
      </c>
      <c r="N9" s="21" t="s">
        <v>4</v>
      </c>
      <c r="O9" s="21" t="s">
        <v>4</v>
      </c>
      <c r="P9" s="21" t="s">
        <v>4</v>
      </c>
      <c r="Q9" s="21" t="s">
        <v>4</v>
      </c>
      <c r="R9" s="21" t="s">
        <v>4</v>
      </c>
      <c r="S9" s="21" t="s">
        <v>4</v>
      </c>
      <c r="T9" s="21" t="s">
        <v>4</v>
      </c>
      <c r="U9" s="21" t="s">
        <v>4</v>
      </c>
      <c r="V9" s="22" t="s">
        <v>4</v>
      </c>
      <c r="W9" s="3">
        <f t="shared" si="0"/>
        <v>4</v>
      </c>
      <c r="X9" s="3">
        <f t="shared" si="1"/>
        <v>13</v>
      </c>
    </row>
    <row r="10" spans="1:25" s="3" customFormat="1" ht="51.75" customHeight="1" x14ac:dyDescent="0.35">
      <c r="A10" s="27" t="s">
        <v>70</v>
      </c>
      <c r="B10" s="27" t="s">
        <v>16</v>
      </c>
      <c r="C10" s="72" t="s">
        <v>81</v>
      </c>
      <c r="D10" s="21" t="s">
        <v>4</v>
      </c>
      <c r="E10" s="71" t="s">
        <v>5</v>
      </c>
      <c r="F10" s="21" t="s">
        <v>4</v>
      </c>
      <c r="G10" s="21" t="s">
        <v>4</v>
      </c>
      <c r="H10" s="21" t="s">
        <v>4</v>
      </c>
      <c r="I10" s="21" t="s">
        <v>4</v>
      </c>
      <c r="J10" s="21" t="s">
        <v>4</v>
      </c>
      <c r="K10" s="21" t="s">
        <v>4</v>
      </c>
      <c r="L10" s="21" t="s">
        <v>4</v>
      </c>
      <c r="M10" s="21" t="s">
        <v>4</v>
      </c>
      <c r="N10" s="21" t="s">
        <v>4</v>
      </c>
      <c r="O10" s="21" t="s">
        <v>4</v>
      </c>
      <c r="P10" s="21" t="s">
        <v>4</v>
      </c>
      <c r="Q10" s="21" t="s">
        <v>4</v>
      </c>
      <c r="R10" s="21" t="s">
        <v>4</v>
      </c>
      <c r="S10" s="21" t="s">
        <v>4</v>
      </c>
      <c r="T10" s="21" t="s">
        <v>4</v>
      </c>
      <c r="U10" s="21" t="s">
        <v>5</v>
      </c>
      <c r="V10" s="22" t="s">
        <v>4</v>
      </c>
      <c r="W10" s="3">
        <f t="shared" si="0"/>
        <v>4</v>
      </c>
      <c r="X10" s="3">
        <f t="shared" si="1"/>
        <v>12</v>
      </c>
      <c r="Y10" s="3" t="s">
        <v>148</v>
      </c>
    </row>
    <row r="11" spans="1:25" s="3" customFormat="1" ht="117.75" customHeight="1" x14ac:dyDescent="0.35">
      <c r="A11" s="27" t="s">
        <v>70</v>
      </c>
      <c r="B11" s="27" t="s">
        <v>17</v>
      </c>
      <c r="C11" s="72" t="s">
        <v>82</v>
      </c>
      <c r="D11" s="21" t="s">
        <v>4</v>
      </c>
      <c r="E11" s="71" t="s">
        <v>5</v>
      </c>
      <c r="F11" s="21" t="s">
        <v>4</v>
      </c>
      <c r="G11" s="21" t="s">
        <v>4</v>
      </c>
      <c r="H11" s="21" t="s">
        <v>4</v>
      </c>
      <c r="I11" s="21" t="s">
        <v>4</v>
      </c>
      <c r="J11" s="21" t="s">
        <v>4</v>
      </c>
      <c r="K11" s="21" t="s">
        <v>4</v>
      </c>
      <c r="L11" s="21" t="s">
        <v>4</v>
      </c>
      <c r="M11" s="21" t="s">
        <v>4</v>
      </c>
      <c r="N11" s="21" t="s">
        <v>4</v>
      </c>
      <c r="O11" s="21" t="s">
        <v>5</v>
      </c>
      <c r="P11" s="21" t="s">
        <v>4</v>
      </c>
      <c r="Q11" s="21" t="s">
        <v>4</v>
      </c>
      <c r="R11" s="21" t="s">
        <v>5</v>
      </c>
      <c r="S11" s="21" t="s">
        <v>4</v>
      </c>
      <c r="T11" s="21" t="s">
        <v>4</v>
      </c>
      <c r="U11" s="21" t="s">
        <v>4</v>
      </c>
      <c r="V11" s="22" t="s">
        <v>4</v>
      </c>
      <c r="W11" s="3">
        <f t="shared" si="0"/>
        <v>4</v>
      </c>
      <c r="X11" s="3">
        <f t="shared" si="1"/>
        <v>11</v>
      </c>
      <c r="Y11" s="3" t="s">
        <v>149</v>
      </c>
    </row>
    <row r="12" spans="1:25" s="3" customFormat="1" ht="43.5" x14ac:dyDescent="0.35">
      <c r="A12" s="27" t="s">
        <v>70</v>
      </c>
      <c r="B12" s="27" t="s">
        <v>18</v>
      </c>
      <c r="C12" s="72" t="s">
        <v>83</v>
      </c>
      <c r="D12" s="21" t="s">
        <v>4</v>
      </c>
      <c r="E12" s="71" t="s">
        <v>5</v>
      </c>
      <c r="F12" s="21" t="s">
        <v>4</v>
      </c>
      <c r="G12" s="21" t="s">
        <v>4</v>
      </c>
      <c r="H12" s="21" t="s">
        <v>4</v>
      </c>
      <c r="I12" s="21" t="s">
        <v>4</v>
      </c>
      <c r="J12" s="21" t="s">
        <v>4</v>
      </c>
      <c r="K12" s="21" t="s">
        <v>4</v>
      </c>
      <c r="L12" s="21" t="s">
        <v>4</v>
      </c>
      <c r="M12" s="21" t="s">
        <v>4</v>
      </c>
      <c r="N12" s="21" t="s">
        <v>4</v>
      </c>
      <c r="O12" s="21" t="s">
        <v>4</v>
      </c>
      <c r="P12" s="21" t="s">
        <v>4</v>
      </c>
      <c r="Q12" s="21" t="s">
        <v>4</v>
      </c>
      <c r="R12" s="21" t="s">
        <v>4</v>
      </c>
      <c r="S12" s="21" t="s">
        <v>4</v>
      </c>
      <c r="T12" s="21" t="s">
        <v>4</v>
      </c>
      <c r="U12" s="21" t="s">
        <v>4</v>
      </c>
      <c r="V12" s="22" t="s">
        <v>4</v>
      </c>
      <c r="W12" s="3">
        <f t="shared" si="0"/>
        <v>4</v>
      </c>
      <c r="X12" s="3">
        <f t="shared" si="1"/>
        <v>13</v>
      </c>
    </row>
    <row r="13" spans="1:25" s="3" customFormat="1" ht="87" x14ac:dyDescent="0.35">
      <c r="A13" s="27" t="s">
        <v>70</v>
      </c>
      <c r="B13" s="27" t="s">
        <v>19</v>
      </c>
      <c r="C13" s="72" t="s">
        <v>84</v>
      </c>
      <c r="D13" s="21" t="s">
        <v>4</v>
      </c>
      <c r="E13" s="71" t="s">
        <v>5</v>
      </c>
      <c r="F13" s="21" t="s">
        <v>4</v>
      </c>
      <c r="G13" s="21" t="s">
        <v>4</v>
      </c>
      <c r="H13" s="21" t="s">
        <v>4</v>
      </c>
      <c r="I13" s="21" t="s">
        <v>4</v>
      </c>
      <c r="J13" s="21" t="s">
        <v>4</v>
      </c>
      <c r="K13" s="21" t="s">
        <v>4</v>
      </c>
      <c r="L13" s="21" t="s">
        <v>4</v>
      </c>
      <c r="M13" s="21" t="s">
        <v>4</v>
      </c>
      <c r="N13" s="21" t="s">
        <v>4</v>
      </c>
      <c r="O13" s="21" t="s">
        <v>4</v>
      </c>
      <c r="P13" s="21" t="s">
        <v>4</v>
      </c>
      <c r="Q13" s="21" t="s">
        <v>4</v>
      </c>
      <c r="R13" s="21" t="s">
        <v>4</v>
      </c>
      <c r="S13" s="21" t="s">
        <v>4</v>
      </c>
      <c r="T13" s="21" t="s">
        <v>4</v>
      </c>
      <c r="U13" s="21" t="s">
        <v>4</v>
      </c>
      <c r="V13" s="22" t="s">
        <v>4</v>
      </c>
      <c r="W13" s="3">
        <f t="shared" si="0"/>
        <v>4</v>
      </c>
      <c r="X13" s="3">
        <f t="shared" si="1"/>
        <v>13</v>
      </c>
    </row>
    <row r="14" spans="1:25" s="3" customFormat="1" ht="189.75" customHeight="1" x14ac:dyDescent="0.35">
      <c r="A14" s="69" t="s">
        <v>71</v>
      </c>
      <c r="B14" s="27" t="s">
        <v>13</v>
      </c>
      <c r="C14" s="70" t="s">
        <v>85</v>
      </c>
      <c r="D14" s="21" t="s">
        <v>4</v>
      </c>
      <c r="E14" s="71" t="s">
        <v>5</v>
      </c>
      <c r="F14" s="21" t="s">
        <v>4</v>
      </c>
      <c r="G14" s="21" t="s">
        <v>5</v>
      </c>
      <c r="H14" s="21" t="s">
        <v>5</v>
      </c>
      <c r="I14" s="21" t="s">
        <v>4</v>
      </c>
      <c r="J14" s="21" t="s">
        <v>4</v>
      </c>
      <c r="K14" s="21" t="s">
        <v>4</v>
      </c>
      <c r="L14" s="21" t="s">
        <v>4</v>
      </c>
      <c r="M14" s="21" t="s">
        <v>4</v>
      </c>
      <c r="N14" s="21" t="s">
        <v>4</v>
      </c>
      <c r="O14" s="21" t="s">
        <v>4</v>
      </c>
      <c r="P14" s="21" t="s">
        <v>4</v>
      </c>
      <c r="Q14" s="21" t="s">
        <v>4</v>
      </c>
      <c r="R14" s="21" t="s">
        <v>4</v>
      </c>
      <c r="S14" s="21" t="s">
        <v>4</v>
      </c>
      <c r="T14" s="21" t="s">
        <v>4</v>
      </c>
      <c r="U14" s="21" t="s">
        <v>4</v>
      </c>
      <c r="V14" s="22" t="s">
        <v>4</v>
      </c>
      <c r="W14" s="3">
        <f t="shared" si="0"/>
        <v>2</v>
      </c>
      <c r="X14" s="3">
        <f t="shared" si="1"/>
        <v>13</v>
      </c>
      <c r="Y14" s="3" t="s">
        <v>186</v>
      </c>
    </row>
    <row r="15" spans="1:25" s="3" customFormat="1" ht="126.75" customHeight="1" x14ac:dyDescent="0.35">
      <c r="A15" s="69" t="s">
        <v>71</v>
      </c>
      <c r="B15" s="27" t="s">
        <v>14</v>
      </c>
      <c r="C15" s="70" t="s">
        <v>86</v>
      </c>
      <c r="D15" s="21" t="s">
        <v>4</v>
      </c>
      <c r="E15" s="71" t="s">
        <v>5</v>
      </c>
      <c r="F15" s="21" t="s">
        <v>4</v>
      </c>
      <c r="G15" s="21" t="s">
        <v>5</v>
      </c>
      <c r="H15" s="21" t="s">
        <v>4</v>
      </c>
      <c r="I15" s="21" t="s">
        <v>4</v>
      </c>
      <c r="J15" s="21" t="s">
        <v>4</v>
      </c>
      <c r="K15" s="21" t="s">
        <v>4</v>
      </c>
      <c r="L15" s="21" t="s">
        <v>4</v>
      </c>
      <c r="M15" s="21" t="s">
        <v>4</v>
      </c>
      <c r="N15" s="21" t="s">
        <v>4</v>
      </c>
      <c r="O15" s="21" t="s">
        <v>4</v>
      </c>
      <c r="P15" s="21" t="s">
        <v>4</v>
      </c>
      <c r="Q15" s="21" t="s">
        <v>4</v>
      </c>
      <c r="R15" s="21" t="s">
        <v>4</v>
      </c>
      <c r="S15" s="21" t="s">
        <v>4</v>
      </c>
      <c r="T15" s="21" t="s">
        <v>4</v>
      </c>
      <c r="U15" s="21" t="s">
        <v>4</v>
      </c>
      <c r="V15" s="22" t="s">
        <v>4</v>
      </c>
      <c r="W15" s="3">
        <f t="shared" si="0"/>
        <v>3</v>
      </c>
      <c r="X15" s="3">
        <f t="shared" si="1"/>
        <v>13</v>
      </c>
      <c r="Y15" s="83" t="s">
        <v>187</v>
      </c>
    </row>
    <row r="16" spans="1:25" s="3" customFormat="1" ht="275.25" customHeight="1" x14ac:dyDescent="0.35">
      <c r="A16" s="27" t="s">
        <v>72</v>
      </c>
      <c r="B16" s="27" t="s">
        <v>13</v>
      </c>
      <c r="C16" s="72" t="s">
        <v>87</v>
      </c>
      <c r="D16" s="21" t="s">
        <v>4</v>
      </c>
      <c r="E16" s="71" t="s">
        <v>5</v>
      </c>
      <c r="F16" s="21" t="s">
        <v>4</v>
      </c>
      <c r="G16" s="21" t="s">
        <v>4</v>
      </c>
      <c r="H16" s="21" t="s">
        <v>5</v>
      </c>
      <c r="I16" s="21" t="s">
        <v>4</v>
      </c>
      <c r="J16" s="21" t="s">
        <v>4</v>
      </c>
      <c r="K16" s="21" t="s">
        <v>4</v>
      </c>
      <c r="L16" s="21" t="s">
        <v>4</v>
      </c>
      <c r="M16" s="21" t="s">
        <v>4</v>
      </c>
      <c r="N16" s="21" t="s">
        <v>4</v>
      </c>
      <c r="O16" s="21" t="s">
        <v>4</v>
      </c>
      <c r="P16" s="21" t="s">
        <v>4</v>
      </c>
      <c r="Q16" s="21" t="s">
        <v>4</v>
      </c>
      <c r="R16" s="21" t="s">
        <v>4</v>
      </c>
      <c r="S16" s="21" t="s">
        <v>4</v>
      </c>
      <c r="T16" s="21" t="s">
        <v>4</v>
      </c>
      <c r="U16" s="21" t="s">
        <v>4</v>
      </c>
      <c r="V16" s="22" t="s">
        <v>4</v>
      </c>
      <c r="W16" s="3">
        <f t="shared" si="0"/>
        <v>3</v>
      </c>
      <c r="X16" s="3">
        <f t="shared" si="1"/>
        <v>13</v>
      </c>
      <c r="Y16" s="3" t="s">
        <v>150</v>
      </c>
    </row>
    <row r="17" spans="1:25" s="3" customFormat="1" ht="43.5" x14ac:dyDescent="0.35">
      <c r="A17" s="27" t="s">
        <v>72</v>
      </c>
      <c r="B17" s="27" t="s">
        <v>14</v>
      </c>
      <c r="C17" s="72" t="s">
        <v>88</v>
      </c>
      <c r="D17" s="21" t="s">
        <v>4</v>
      </c>
      <c r="E17" s="71" t="s">
        <v>5</v>
      </c>
      <c r="F17" s="21" t="s">
        <v>4</v>
      </c>
      <c r="G17" s="21" t="s">
        <v>4</v>
      </c>
      <c r="H17" s="21" t="s">
        <v>4</v>
      </c>
      <c r="I17" s="21" t="s">
        <v>5</v>
      </c>
      <c r="J17" s="21" t="s">
        <v>4</v>
      </c>
      <c r="K17" s="21" t="s">
        <v>4</v>
      </c>
      <c r="L17" s="21" t="s">
        <v>4</v>
      </c>
      <c r="M17" s="21" t="s">
        <v>4</v>
      </c>
      <c r="N17" s="21" t="s">
        <v>4</v>
      </c>
      <c r="O17" s="21" t="s">
        <v>4</v>
      </c>
      <c r="P17" s="21" t="s">
        <v>4</v>
      </c>
      <c r="Q17" s="21" t="s">
        <v>4</v>
      </c>
      <c r="R17" s="21" t="s">
        <v>4</v>
      </c>
      <c r="S17" s="21" t="s">
        <v>4</v>
      </c>
      <c r="T17" s="21" t="s">
        <v>5</v>
      </c>
      <c r="U17" s="21" t="s">
        <v>4</v>
      </c>
      <c r="V17" s="22" t="s">
        <v>4</v>
      </c>
      <c r="W17" s="3">
        <f t="shared" si="0"/>
        <v>3</v>
      </c>
      <c r="X17" s="3">
        <f t="shared" si="1"/>
        <v>12</v>
      </c>
      <c r="Y17" s="3" t="s">
        <v>151</v>
      </c>
    </row>
    <row r="18" spans="1:25" s="3" customFormat="1" ht="29" x14ac:dyDescent="0.35">
      <c r="A18" s="27" t="s">
        <v>72</v>
      </c>
      <c r="B18" s="27" t="s">
        <v>15</v>
      </c>
      <c r="C18" s="72" t="s">
        <v>89</v>
      </c>
      <c r="D18" s="21" t="s">
        <v>4</v>
      </c>
      <c r="E18" s="71" t="s">
        <v>5</v>
      </c>
      <c r="F18" s="21" t="s">
        <v>4</v>
      </c>
      <c r="G18" s="21" t="s">
        <v>4</v>
      </c>
      <c r="H18" s="21" t="s">
        <v>5</v>
      </c>
      <c r="I18" s="21" t="s">
        <v>4</v>
      </c>
      <c r="J18" s="21" t="s">
        <v>4</v>
      </c>
      <c r="K18" s="21" t="s">
        <v>4</v>
      </c>
      <c r="L18" s="21" t="s">
        <v>4</v>
      </c>
      <c r="M18" s="21" t="s">
        <v>4</v>
      </c>
      <c r="N18" s="21" t="s">
        <v>4</v>
      </c>
      <c r="O18" s="21" t="s">
        <v>4</v>
      </c>
      <c r="P18" s="21" t="s">
        <v>4</v>
      </c>
      <c r="Q18" s="21" t="s">
        <v>4</v>
      </c>
      <c r="R18" s="21" t="s">
        <v>4</v>
      </c>
      <c r="S18" s="21" t="s">
        <v>4</v>
      </c>
      <c r="T18" s="21" t="s">
        <v>4</v>
      </c>
      <c r="U18" s="21" t="s">
        <v>4</v>
      </c>
      <c r="V18" s="22" t="s">
        <v>4</v>
      </c>
      <c r="W18" s="3">
        <f t="shared" si="0"/>
        <v>3</v>
      </c>
      <c r="X18" s="3">
        <f t="shared" si="1"/>
        <v>13</v>
      </c>
      <c r="Y18" s="3" t="s">
        <v>152</v>
      </c>
    </row>
    <row r="19" spans="1:25" s="3" customFormat="1" ht="78.75" customHeight="1" x14ac:dyDescent="0.35">
      <c r="A19" s="27" t="s">
        <v>72</v>
      </c>
      <c r="B19" s="27" t="s">
        <v>16</v>
      </c>
      <c r="C19" s="72" t="s">
        <v>90</v>
      </c>
      <c r="D19" s="21" t="s">
        <v>4</v>
      </c>
      <c r="E19" s="71" t="s">
        <v>5</v>
      </c>
      <c r="F19" s="21" t="s">
        <v>4</v>
      </c>
      <c r="G19" s="21" t="s">
        <v>4</v>
      </c>
      <c r="H19" s="21" t="s">
        <v>4</v>
      </c>
      <c r="I19" s="21" t="s">
        <v>4</v>
      </c>
      <c r="J19" s="21" t="s">
        <v>4</v>
      </c>
      <c r="K19" s="21" t="s">
        <v>4</v>
      </c>
      <c r="L19" s="21" t="s">
        <v>4</v>
      </c>
      <c r="M19" s="21" t="s">
        <v>4</v>
      </c>
      <c r="N19" s="21" t="s">
        <v>4</v>
      </c>
      <c r="O19" s="21" t="s">
        <v>4</v>
      </c>
      <c r="P19" s="21" t="s">
        <v>4</v>
      </c>
      <c r="Q19" s="21" t="s">
        <v>4</v>
      </c>
      <c r="R19" s="21" t="s">
        <v>4</v>
      </c>
      <c r="S19" s="21" t="s">
        <v>4</v>
      </c>
      <c r="T19" s="21" t="s">
        <v>5</v>
      </c>
      <c r="U19" s="21" t="s">
        <v>4</v>
      </c>
      <c r="V19" s="22" t="s">
        <v>4</v>
      </c>
      <c r="W19" s="3">
        <f t="shared" si="0"/>
        <v>4</v>
      </c>
      <c r="X19" s="3">
        <f t="shared" si="1"/>
        <v>12</v>
      </c>
      <c r="Y19" s="3" t="s">
        <v>153</v>
      </c>
    </row>
    <row r="20" spans="1:25" s="3" customFormat="1" ht="43.5" x14ac:dyDescent="0.35">
      <c r="A20" s="27" t="s">
        <v>72</v>
      </c>
      <c r="B20" s="27" t="s">
        <v>17</v>
      </c>
      <c r="C20" s="72" t="s">
        <v>91</v>
      </c>
      <c r="D20" s="21" t="s">
        <v>4</v>
      </c>
      <c r="E20" s="71" t="s">
        <v>5</v>
      </c>
      <c r="F20" s="21" t="s">
        <v>4</v>
      </c>
      <c r="G20" s="21" t="s">
        <v>4</v>
      </c>
      <c r="H20" s="21" t="s">
        <v>4</v>
      </c>
      <c r="I20" s="21" t="s">
        <v>4</v>
      </c>
      <c r="J20" s="21" t="s">
        <v>4</v>
      </c>
      <c r="K20" s="21" t="s">
        <v>4</v>
      </c>
      <c r="L20" s="21" t="s">
        <v>4</v>
      </c>
      <c r="M20" s="21" t="s">
        <v>4</v>
      </c>
      <c r="N20" s="21" t="s">
        <v>4</v>
      </c>
      <c r="O20" s="21" t="s">
        <v>4</v>
      </c>
      <c r="P20" s="21" t="s">
        <v>4</v>
      </c>
      <c r="Q20" s="21" t="s">
        <v>4</v>
      </c>
      <c r="R20" s="21" t="s">
        <v>4</v>
      </c>
      <c r="S20" s="21" t="s">
        <v>4</v>
      </c>
      <c r="T20" s="21" t="s">
        <v>4</v>
      </c>
      <c r="U20" s="21" t="s">
        <v>4</v>
      </c>
      <c r="V20" s="22" t="s">
        <v>4</v>
      </c>
      <c r="W20" s="3">
        <f t="shared" si="0"/>
        <v>4</v>
      </c>
      <c r="X20" s="3">
        <f t="shared" si="1"/>
        <v>13</v>
      </c>
    </row>
    <row r="21" spans="1:25" s="3" customFormat="1" ht="159.5" x14ac:dyDescent="0.35">
      <c r="A21" s="27" t="s">
        <v>72</v>
      </c>
      <c r="B21" s="27" t="s">
        <v>18</v>
      </c>
      <c r="C21" s="72" t="s">
        <v>92</v>
      </c>
      <c r="D21" s="21" t="s">
        <v>4</v>
      </c>
      <c r="E21" s="71" t="s">
        <v>5</v>
      </c>
      <c r="F21" s="21" t="s">
        <v>4</v>
      </c>
      <c r="G21" s="21" t="s">
        <v>4</v>
      </c>
      <c r="H21" s="21" t="s">
        <v>4</v>
      </c>
      <c r="I21" s="21" t="s">
        <v>4</v>
      </c>
      <c r="J21" s="21" t="s">
        <v>4</v>
      </c>
      <c r="K21" s="21" t="s">
        <v>4</v>
      </c>
      <c r="L21" s="21" t="s">
        <v>4</v>
      </c>
      <c r="M21" s="21" t="s">
        <v>4</v>
      </c>
      <c r="N21" s="21" t="s">
        <v>4</v>
      </c>
      <c r="O21" s="21" t="s">
        <v>4</v>
      </c>
      <c r="P21" s="21" t="s">
        <v>4</v>
      </c>
      <c r="Q21" s="21" t="s">
        <v>4</v>
      </c>
      <c r="R21" s="21" t="s">
        <v>4</v>
      </c>
      <c r="S21" s="21" t="s">
        <v>4</v>
      </c>
      <c r="T21" s="21" t="s">
        <v>4</v>
      </c>
      <c r="U21" s="21" t="s">
        <v>4</v>
      </c>
      <c r="V21" s="22" t="s">
        <v>4</v>
      </c>
      <c r="W21" s="3">
        <f t="shared" si="0"/>
        <v>4</v>
      </c>
      <c r="X21" s="3">
        <f t="shared" si="1"/>
        <v>13</v>
      </c>
    </row>
    <row r="22" spans="1:25" s="3" customFormat="1" ht="158.25" customHeight="1" x14ac:dyDescent="0.35">
      <c r="A22" s="27" t="s">
        <v>72</v>
      </c>
      <c r="B22" s="27" t="s">
        <v>19</v>
      </c>
      <c r="C22" s="72" t="s">
        <v>93</v>
      </c>
      <c r="D22" s="21" t="s">
        <v>4</v>
      </c>
      <c r="E22" s="71" t="s">
        <v>5</v>
      </c>
      <c r="F22" s="21" t="s">
        <v>4</v>
      </c>
      <c r="G22" s="21" t="s">
        <v>4</v>
      </c>
      <c r="H22" s="21" t="s">
        <v>4</v>
      </c>
      <c r="I22" s="21" t="s">
        <v>4</v>
      </c>
      <c r="J22" s="21" t="s">
        <v>4</v>
      </c>
      <c r="K22" s="21" t="s">
        <v>4</v>
      </c>
      <c r="L22" s="21" t="s">
        <v>4</v>
      </c>
      <c r="M22" s="21" t="s">
        <v>4</v>
      </c>
      <c r="N22" s="21" t="s">
        <v>4</v>
      </c>
      <c r="O22" s="21" t="s">
        <v>4</v>
      </c>
      <c r="P22" s="21" t="s">
        <v>4</v>
      </c>
      <c r="Q22" s="21" t="s">
        <v>4</v>
      </c>
      <c r="R22" s="21" t="s">
        <v>4</v>
      </c>
      <c r="S22" s="21" t="s">
        <v>4</v>
      </c>
      <c r="T22" s="21" t="s">
        <v>4</v>
      </c>
      <c r="U22" s="21" t="s">
        <v>4</v>
      </c>
      <c r="V22" s="22" t="s">
        <v>4</v>
      </c>
      <c r="W22" s="3">
        <f t="shared" si="0"/>
        <v>4</v>
      </c>
      <c r="X22" s="3">
        <f t="shared" si="1"/>
        <v>13</v>
      </c>
    </row>
    <row r="23" spans="1:25" s="27" customFormat="1" ht="145" x14ac:dyDescent="0.35">
      <c r="A23" s="27" t="s">
        <v>72</v>
      </c>
      <c r="B23" s="27" t="s">
        <v>20</v>
      </c>
      <c r="C23" s="72" t="s">
        <v>94</v>
      </c>
      <c r="D23" s="21" t="s">
        <v>4</v>
      </c>
      <c r="E23" s="71" t="s">
        <v>5</v>
      </c>
      <c r="F23" s="21" t="s">
        <v>4</v>
      </c>
      <c r="G23" s="21" t="s">
        <v>4</v>
      </c>
      <c r="H23" s="21" t="s">
        <v>4</v>
      </c>
      <c r="I23" s="21" t="s">
        <v>4</v>
      </c>
      <c r="J23" s="21" t="s">
        <v>4</v>
      </c>
      <c r="K23" s="21" t="s">
        <v>4</v>
      </c>
      <c r="L23" s="21" t="s">
        <v>4</v>
      </c>
      <c r="M23" s="21" t="s">
        <v>4</v>
      </c>
      <c r="N23" s="21" t="s">
        <v>4</v>
      </c>
      <c r="O23" s="21" t="s">
        <v>4</v>
      </c>
      <c r="P23" s="21" t="s">
        <v>4</v>
      </c>
      <c r="Q23" s="21" t="s">
        <v>4</v>
      </c>
      <c r="R23" s="21" t="s">
        <v>4</v>
      </c>
      <c r="S23" s="21" t="s">
        <v>4</v>
      </c>
      <c r="T23" s="21" t="s">
        <v>4</v>
      </c>
      <c r="U23" s="21" t="s">
        <v>4</v>
      </c>
      <c r="V23" s="22" t="s">
        <v>4</v>
      </c>
      <c r="W23" s="3">
        <f t="shared" si="0"/>
        <v>4</v>
      </c>
      <c r="X23" s="3">
        <f t="shared" si="1"/>
        <v>13</v>
      </c>
      <c r="Y23" s="3"/>
    </row>
    <row r="24" spans="1:25" s="27" customFormat="1" ht="72.5" x14ac:dyDescent="0.35">
      <c r="A24" s="27" t="s">
        <v>72</v>
      </c>
      <c r="B24" s="27" t="s">
        <v>21</v>
      </c>
      <c r="C24" s="72" t="s">
        <v>95</v>
      </c>
      <c r="D24" s="21" t="s">
        <v>4</v>
      </c>
      <c r="E24" s="71" t="s">
        <v>5</v>
      </c>
      <c r="F24" s="21" t="s">
        <v>4</v>
      </c>
      <c r="G24" s="21" t="s">
        <v>4</v>
      </c>
      <c r="H24" s="21" t="s">
        <v>4</v>
      </c>
      <c r="I24" s="21" t="s">
        <v>4</v>
      </c>
      <c r="J24" s="21" t="s">
        <v>4</v>
      </c>
      <c r="K24" s="21" t="s">
        <v>4</v>
      </c>
      <c r="L24" s="21" t="s">
        <v>4</v>
      </c>
      <c r="M24" s="21" t="s">
        <v>4</v>
      </c>
      <c r="N24" s="21" t="s">
        <v>4</v>
      </c>
      <c r="O24" s="21" t="s">
        <v>4</v>
      </c>
      <c r="P24" s="21" t="s">
        <v>4</v>
      </c>
      <c r="Q24" s="21" t="s">
        <v>4</v>
      </c>
      <c r="R24" s="21" t="s">
        <v>4</v>
      </c>
      <c r="S24" s="21" t="s">
        <v>4</v>
      </c>
      <c r="T24" s="21" t="s">
        <v>4</v>
      </c>
      <c r="U24" s="21" t="s">
        <v>4</v>
      </c>
      <c r="V24" s="22" t="s">
        <v>4</v>
      </c>
      <c r="W24" s="3">
        <f t="shared" si="0"/>
        <v>4</v>
      </c>
      <c r="X24" s="3">
        <f t="shared" si="1"/>
        <v>13</v>
      </c>
      <c r="Y24" s="3"/>
    </row>
    <row r="25" spans="1:25" s="27" customFormat="1" ht="29" x14ac:dyDescent="0.35">
      <c r="A25" s="27" t="s">
        <v>72</v>
      </c>
      <c r="B25" s="27" t="s">
        <v>22</v>
      </c>
      <c r="C25" s="72" t="s">
        <v>96</v>
      </c>
      <c r="D25" s="21" t="s">
        <v>4</v>
      </c>
      <c r="E25" s="71" t="s">
        <v>5</v>
      </c>
      <c r="F25" s="21" t="s">
        <v>4</v>
      </c>
      <c r="G25" s="21" t="s">
        <v>4</v>
      </c>
      <c r="H25" s="21" t="s">
        <v>4</v>
      </c>
      <c r="I25" s="21" t="s">
        <v>4</v>
      </c>
      <c r="J25" s="21" t="s">
        <v>4</v>
      </c>
      <c r="K25" s="21" t="s">
        <v>4</v>
      </c>
      <c r="L25" s="21" t="s">
        <v>4</v>
      </c>
      <c r="M25" s="21" t="s">
        <v>4</v>
      </c>
      <c r="N25" s="21" t="s">
        <v>4</v>
      </c>
      <c r="O25" s="21" t="s">
        <v>4</v>
      </c>
      <c r="P25" s="21" t="s">
        <v>4</v>
      </c>
      <c r="Q25" s="21" t="s">
        <v>4</v>
      </c>
      <c r="R25" s="21" t="s">
        <v>4</v>
      </c>
      <c r="S25" s="21" t="s">
        <v>4</v>
      </c>
      <c r="T25" s="21" t="s">
        <v>4</v>
      </c>
      <c r="U25" s="21" t="s">
        <v>4</v>
      </c>
      <c r="V25" s="22" t="s">
        <v>4</v>
      </c>
      <c r="W25" s="3">
        <f t="shared" si="0"/>
        <v>4</v>
      </c>
      <c r="X25" s="3">
        <f t="shared" si="1"/>
        <v>13</v>
      </c>
      <c r="Y25" s="3"/>
    </row>
    <row r="26" spans="1:25" s="27" customFormat="1" ht="58" x14ac:dyDescent="0.35">
      <c r="A26" s="27" t="s">
        <v>72</v>
      </c>
      <c r="B26" s="27" t="s">
        <v>23</v>
      </c>
      <c r="C26" s="72" t="s">
        <v>97</v>
      </c>
      <c r="D26" s="21" t="s">
        <v>4</v>
      </c>
      <c r="E26" s="71" t="s">
        <v>5</v>
      </c>
      <c r="F26" s="21" t="s">
        <v>4</v>
      </c>
      <c r="G26" s="21" t="s">
        <v>4</v>
      </c>
      <c r="H26" s="21" t="s">
        <v>5</v>
      </c>
      <c r="I26" s="21" t="s">
        <v>4</v>
      </c>
      <c r="J26" s="21" t="s">
        <v>4</v>
      </c>
      <c r="K26" s="21" t="s">
        <v>4</v>
      </c>
      <c r="L26" s="21" t="s">
        <v>4</v>
      </c>
      <c r="M26" s="21" t="s">
        <v>4</v>
      </c>
      <c r="N26" s="21" t="s">
        <v>4</v>
      </c>
      <c r="O26" s="21" t="s">
        <v>4</v>
      </c>
      <c r="P26" s="21" t="s">
        <v>4</v>
      </c>
      <c r="Q26" s="21" t="s">
        <v>4</v>
      </c>
      <c r="R26" s="21" t="s">
        <v>4</v>
      </c>
      <c r="S26" s="21" t="s">
        <v>4</v>
      </c>
      <c r="T26" s="21" t="s">
        <v>4</v>
      </c>
      <c r="U26" s="21" t="s">
        <v>4</v>
      </c>
      <c r="V26" s="22" t="s">
        <v>4</v>
      </c>
      <c r="W26" s="3">
        <f t="shared" si="0"/>
        <v>3</v>
      </c>
      <c r="X26" s="3">
        <f t="shared" si="1"/>
        <v>13</v>
      </c>
      <c r="Y26" s="3" t="s">
        <v>154</v>
      </c>
    </row>
    <row r="27" spans="1:25" s="27" customFormat="1" ht="72.5" x14ac:dyDescent="0.35">
      <c r="A27" s="27" t="s">
        <v>72</v>
      </c>
      <c r="B27" s="27" t="s">
        <v>32</v>
      </c>
      <c r="C27" s="72" t="s">
        <v>98</v>
      </c>
      <c r="D27" s="21" t="s">
        <v>4</v>
      </c>
      <c r="E27" s="71" t="s">
        <v>5</v>
      </c>
      <c r="F27" s="21" t="s">
        <v>4</v>
      </c>
      <c r="G27" s="21" t="s">
        <v>5</v>
      </c>
      <c r="H27" s="21" t="s">
        <v>4</v>
      </c>
      <c r="I27" s="21" t="s">
        <v>4</v>
      </c>
      <c r="J27" s="21" t="s">
        <v>4</v>
      </c>
      <c r="K27" s="21" t="s">
        <v>4</v>
      </c>
      <c r="L27" s="21" t="s">
        <v>4</v>
      </c>
      <c r="M27" s="21" t="s">
        <v>4</v>
      </c>
      <c r="N27" s="21" t="s">
        <v>4</v>
      </c>
      <c r="O27" s="21" t="s">
        <v>4</v>
      </c>
      <c r="P27" s="21" t="s">
        <v>4</v>
      </c>
      <c r="Q27" s="21" t="s">
        <v>4</v>
      </c>
      <c r="R27" s="21" t="s">
        <v>4</v>
      </c>
      <c r="S27" s="21" t="s">
        <v>4</v>
      </c>
      <c r="T27" s="21" t="s">
        <v>4</v>
      </c>
      <c r="U27" s="21" t="s">
        <v>4</v>
      </c>
      <c r="V27" s="22" t="s">
        <v>4</v>
      </c>
      <c r="W27" s="3">
        <f t="shared" si="0"/>
        <v>3</v>
      </c>
      <c r="X27" s="3">
        <f t="shared" si="1"/>
        <v>13</v>
      </c>
      <c r="Y27" s="3" t="s">
        <v>155</v>
      </c>
    </row>
    <row r="28" spans="1:25" s="27" customFormat="1" ht="72.5" x14ac:dyDescent="0.35">
      <c r="A28" s="27" t="s">
        <v>72</v>
      </c>
      <c r="B28" s="27" t="s">
        <v>33</v>
      </c>
      <c r="C28" s="72" t="s">
        <v>99</v>
      </c>
      <c r="D28" s="21" t="s">
        <v>4</v>
      </c>
      <c r="E28" s="71" t="s">
        <v>5</v>
      </c>
      <c r="F28" s="21" t="s">
        <v>4</v>
      </c>
      <c r="G28" s="21" t="s">
        <v>5</v>
      </c>
      <c r="H28" s="21" t="s">
        <v>4</v>
      </c>
      <c r="I28" s="21" t="s">
        <v>4</v>
      </c>
      <c r="J28" s="21" t="s">
        <v>4</v>
      </c>
      <c r="K28" s="21" t="s">
        <v>4</v>
      </c>
      <c r="L28" s="21" t="s">
        <v>4</v>
      </c>
      <c r="M28" s="21" t="s">
        <v>4</v>
      </c>
      <c r="N28" s="21" t="s">
        <v>4</v>
      </c>
      <c r="O28" s="21" t="s">
        <v>4</v>
      </c>
      <c r="P28" s="21" t="s">
        <v>4</v>
      </c>
      <c r="Q28" s="21" t="s">
        <v>4</v>
      </c>
      <c r="R28" s="21" t="s">
        <v>4</v>
      </c>
      <c r="S28" s="21" t="s">
        <v>4</v>
      </c>
      <c r="T28" s="21" t="s">
        <v>4</v>
      </c>
      <c r="U28" s="21" t="s">
        <v>4</v>
      </c>
      <c r="V28" s="22" t="s">
        <v>4</v>
      </c>
      <c r="W28" s="3">
        <f t="shared" si="0"/>
        <v>3</v>
      </c>
      <c r="X28" s="3">
        <f t="shared" si="1"/>
        <v>13</v>
      </c>
      <c r="Y28" s="3" t="s">
        <v>155</v>
      </c>
    </row>
    <row r="29" spans="1:25" s="27" customFormat="1" ht="145" x14ac:dyDescent="0.35">
      <c r="A29" s="27" t="s">
        <v>72</v>
      </c>
      <c r="B29" s="27" t="s">
        <v>34</v>
      </c>
      <c r="C29" s="72" t="s">
        <v>100</v>
      </c>
      <c r="D29" s="21" t="s">
        <v>4</v>
      </c>
      <c r="E29" s="71" t="s">
        <v>5</v>
      </c>
      <c r="F29" s="21" t="s">
        <v>4</v>
      </c>
      <c r="G29" s="21" t="s">
        <v>5</v>
      </c>
      <c r="H29" s="21" t="s">
        <v>4</v>
      </c>
      <c r="I29" s="21" t="s">
        <v>4</v>
      </c>
      <c r="J29" s="21" t="s">
        <v>4</v>
      </c>
      <c r="K29" s="21" t="s">
        <v>4</v>
      </c>
      <c r="L29" s="21" t="s">
        <v>4</v>
      </c>
      <c r="M29" s="21" t="s">
        <v>4</v>
      </c>
      <c r="N29" s="21" t="s">
        <v>4</v>
      </c>
      <c r="O29" s="21" t="s">
        <v>4</v>
      </c>
      <c r="P29" s="21" t="s">
        <v>4</v>
      </c>
      <c r="Q29" s="21" t="s">
        <v>4</v>
      </c>
      <c r="R29" s="21" t="s">
        <v>4</v>
      </c>
      <c r="S29" s="21" t="s">
        <v>4</v>
      </c>
      <c r="T29" s="21" t="s">
        <v>4</v>
      </c>
      <c r="U29" s="21" t="s">
        <v>4</v>
      </c>
      <c r="V29" s="22" t="s">
        <v>4</v>
      </c>
      <c r="W29" s="3">
        <f t="shared" si="0"/>
        <v>3</v>
      </c>
      <c r="X29" s="3">
        <f t="shared" si="1"/>
        <v>13</v>
      </c>
      <c r="Y29" s="3" t="s">
        <v>155</v>
      </c>
    </row>
    <row r="30" spans="1:25" s="27" customFormat="1" ht="101.5" x14ac:dyDescent="0.35">
      <c r="A30" s="27" t="s">
        <v>72</v>
      </c>
      <c r="B30" s="27" t="s">
        <v>35</v>
      </c>
      <c r="C30" s="72" t="s">
        <v>101</v>
      </c>
      <c r="D30" s="21" t="s">
        <v>4</v>
      </c>
      <c r="E30" s="71" t="s">
        <v>5</v>
      </c>
      <c r="F30" s="21" t="s">
        <v>4</v>
      </c>
      <c r="G30" s="21" t="s">
        <v>5</v>
      </c>
      <c r="H30" s="21" t="s">
        <v>4</v>
      </c>
      <c r="I30" s="21" t="s">
        <v>4</v>
      </c>
      <c r="J30" s="21" t="s">
        <v>4</v>
      </c>
      <c r="K30" s="21" t="s">
        <v>4</v>
      </c>
      <c r="L30" s="21" t="s">
        <v>4</v>
      </c>
      <c r="M30" s="21" t="s">
        <v>4</v>
      </c>
      <c r="N30" s="21" t="s">
        <v>4</v>
      </c>
      <c r="O30" s="21" t="s">
        <v>4</v>
      </c>
      <c r="P30" s="21" t="s">
        <v>4</v>
      </c>
      <c r="Q30" s="21" t="s">
        <v>4</v>
      </c>
      <c r="R30" s="21" t="s">
        <v>4</v>
      </c>
      <c r="S30" s="21" t="s">
        <v>4</v>
      </c>
      <c r="T30" s="21" t="s">
        <v>4</v>
      </c>
      <c r="U30" s="21" t="s">
        <v>4</v>
      </c>
      <c r="V30" s="22" t="s">
        <v>4</v>
      </c>
      <c r="W30" s="3">
        <f t="shared" si="0"/>
        <v>3</v>
      </c>
      <c r="X30" s="3">
        <f t="shared" si="1"/>
        <v>13</v>
      </c>
      <c r="Y30" s="3" t="s">
        <v>155</v>
      </c>
    </row>
    <row r="31" spans="1:25" s="27" customFormat="1" ht="72.5" x14ac:dyDescent="0.35">
      <c r="A31" s="27" t="s">
        <v>72</v>
      </c>
      <c r="B31" s="27" t="s">
        <v>36</v>
      </c>
      <c r="C31" s="72" t="s">
        <v>102</v>
      </c>
      <c r="D31" s="21" t="s">
        <v>4</v>
      </c>
      <c r="E31" s="71" t="s">
        <v>5</v>
      </c>
      <c r="F31" s="21" t="s">
        <v>4</v>
      </c>
      <c r="G31" s="21" t="s">
        <v>5</v>
      </c>
      <c r="H31" s="21" t="s">
        <v>4</v>
      </c>
      <c r="I31" s="21" t="s">
        <v>4</v>
      </c>
      <c r="J31" s="21" t="s">
        <v>4</v>
      </c>
      <c r="K31" s="21" t="s">
        <v>4</v>
      </c>
      <c r="L31" s="21" t="s">
        <v>4</v>
      </c>
      <c r="M31" s="21" t="s">
        <v>4</v>
      </c>
      <c r="N31" s="21" t="s">
        <v>4</v>
      </c>
      <c r="O31" s="21" t="s">
        <v>4</v>
      </c>
      <c r="P31" s="21" t="s">
        <v>4</v>
      </c>
      <c r="Q31" s="21" t="s">
        <v>4</v>
      </c>
      <c r="R31" s="21" t="s">
        <v>4</v>
      </c>
      <c r="S31" s="21" t="s">
        <v>4</v>
      </c>
      <c r="T31" s="21" t="s">
        <v>4</v>
      </c>
      <c r="U31" s="21" t="s">
        <v>4</v>
      </c>
      <c r="V31" s="22" t="s">
        <v>4</v>
      </c>
      <c r="W31" s="3">
        <f t="shared" si="0"/>
        <v>3</v>
      </c>
      <c r="X31" s="3">
        <f t="shared" si="1"/>
        <v>13</v>
      </c>
      <c r="Y31" s="3" t="s">
        <v>155</v>
      </c>
    </row>
    <row r="32" spans="1:25" s="27" customFormat="1" ht="348" x14ac:dyDescent="0.35">
      <c r="A32" s="69" t="s">
        <v>73</v>
      </c>
      <c r="B32" s="27" t="s">
        <v>13</v>
      </c>
      <c r="C32" s="72" t="s">
        <v>103</v>
      </c>
      <c r="D32" s="21" t="s">
        <v>4</v>
      </c>
      <c r="E32" s="71" t="s">
        <v>5</v>
      </c>
      <c r="F32" s="21" t="s">
        <v>4</v>
      </c>
      <c r="G32" s="21" t="s">
        <v>4</v>
      </c>
      <c r="H32" s="21" t="s">
        <v>4</v>
      </c>
      <c r="I32" s="21" t="s">
        <v>4</v>
      </c>
      <c r="J32" s="21" t="s">
        <v>4</v>
      </c>
      <c r="K32" s="21" t="s">
        <v>4</v>
      </c>
      <c r="L32" s="21" t="s">
        <v>4</v>
      </c>
      <c r="M32" s="21" t="s">
        <v>4</v>
      </c>
      <c r="N32" s="21" t="s">
        <v>4</v>
      </c>
      <c r="O32" s="21" t="s">
        <v>4</v>
      </c>
      <c r="P32" s="21" t="s">
        <v>4</v>
      </c>
      <c r="Q32" s="21" t="s">
        <v>4</v>
      </c>
      <c r="R32" s="21" t="s">
        <v>4</v>
      </c>
      <c r="S32" s="21" t="s">
        <v>4</v>
      </c>
      <c r="T32" s="21" t="s">
        <v>4</v>
      </c>
      <c r="U32" s="21" t="s">
        <v>4</v>
      </c>
      <c r="V32" s="22" t="s">
        <v>4</v>
      </c>
      <c r="W32" s="3">
        <f t="shared" si="0"/>
        <v>4</v>
      </c>
      <c r="X32" s="3">
        <f t="shared" si="1"/>
        <v>13</v>
      </c>
      <c r="Y32" s="3"/>
    </row>
    <row r="33" spans="1:25" s="27" customFormat="1" ht="90" customHeight="1" x14ac:dyDescent="0.35">
      <c r="A33" s="69" t="s">
        <v>73</v>
      </c>
      <c r="B33" s="27" t="s">
        <v>14</v>
      </c>
      <c r="C33" s="72" t="s">
        <v>104</v>
      </c>
      <c r="D33" s="21" t="s">
        <v>4</v>
      </c>
      <c r="E33" s="71" t="s">
        <v>5</v>
      </c>
      <c r="F33" s="21" t="s">
        <v>4</v>
      </c>
      <c r="G33" s="21" t="s">
        <v>4</v>
      </c>
      <c r="H33" s="21" t="s">
        <v>4</v>
      </c>
      <c r="I33" s="21" t="s">
        <v>4</v>
      </c>
      <c r="J33" s="21" t="s">
        <v>4</v>
      </c>
      <c r="K33" s="21" t="s">
        <v>4</v>
      </c>
      <c r="L33" s="21" t="s">
        <v>4</v>
      </c>
      <c r="M33" s="21" t="s">
        <v>4</v>
      </c>
      <c r="N33" s="21" t="s">
        <v>4</v>
      </c>
      <c r="O33" s="21" t="s">
        <v>4</v>
      </c>
      <c r="P33" s="21" t="s">
        <v>4</v>
      </c>
      <c r="Q33" s="21" t="s">
        <v>4</v>
      </c>
      <c r="R33" s="21" t="s">
        <v>4</v>
      </c>
      <c r="S33" s="21" t="s">
        <v>4</v>
      </c>
      <c r="T33" s="21" t="s">
        <v>4</v>
      </c>
      <c r="U33" s="21" t="s">
        <v>4</v>
      </c>
      <c r="V33" s="22" t="s">
        <v>4</v>
      </c>
      <c r="W33" s="3">
        <f t="shared" si="0"/>
        <v>4</v>
      </c>
      <c r="X33" s="3">
        <f t="shared" si="1"/>
        <v>13</v>
      </c>
      <c r="Y33" s="3"/>
    </row>
    <row r="34" spans="1:25" s="27" customFormat="1" ht="29" x14ac:dyDescent="0.35">
      <c r="A34" s="69" t="s">
        <v>73</v>
      </c>
      <c r="B34" s="27" t="s">
        <v>15</v>
      </c>
      <c r="C34" s="72" t="s">
        <v>105</v>
      </c>
      <c r="D34" s="21" t="s">
        <v>4</v>
      </c>
      <c r="E34" s="71" t="s">
        <v>5</v>
      </c>
      <c r="F34" s="21" t="s">
        <v>4</v>
      </c>
      <c r="G34" s="21" t="s">
        <v>4</v>
      </c>
      <c r="H34" s="21" t="s">
        <v>4</v>
      </c>
      <c r="I34" s="21" t="s">
        <v>4</v>
      </c>
      <c r="J34" s="21" t="s">
        <v>4</v>
      </c>
      <c r="K34" s="21" t="s">
        <v>4</v>
      </c>
      <c r="L34" s="21" t="s">
        <v>4</v>
      </c>
      <c r="M34" s="21" t="s">
        <v>4</v>
      </c>
      <c r="N34" s="21" t="s">
        <v>4</v>
      </c>
      <c r="O34" s="21" t="s">
        <v>4</v>
      </c>
      <c r="P34" s="21" t="s">
        <v>4</v>
      </c>
      <c r="Q34" s="21" t="s">
        <v>4</v>
      </c>
      <c r="R34" s="21" t="s">
        <v>4</v>
      </c>
      <c r="S34" s="21" t="s">
        <v>4</v>
      </c>
      <c r="T34" s="21" t="s">
        <v>4</v>
      </c>
      <c r="U34" s="21" t="s">
        <v>4</v>
      </c>
      <c r="V34" s="22" t="s">
        <v>4</v>
      </c>
      <c r="W34" s="3">
        <f t="shared" si="0"/>
        <v>4</v>
      </c>
      <c r="X34" s="3">
        <f t="shared" si="1"/>
        <v>13</v>
      </c>
      <c r="Y34" s="3"/>
    </row>
    <row r="35" spans="1:25" s="27" customFormat="1" ht="69.75" customHeight="1" x14ac:dyDescent="0.35">
      <c r="A35" s="69" t="s">
        <v>73</v>
      </c>
      <c r="B35" s="27" t="s">
        <v>16</v>
      </c>
      <c r="C35" s="72" t="s">
        <v>106</v>
      </c>
      <c r="D35" s="21" t="s">
        <v>4</v>
      </c>
      <c r="E35" s="71" t="s">
        <v>5</v>
      </c>
      <c r="F35" s="21" t="s">
        <v>4</v>
      </c>
      <c r="G35" s="21" t="s">
        <v>4</v>
      </c>
      <c r="H35" s="21" t="s">
        <v>4</v>
      </c>
      <c r="I35" s="21" t="s">
        <v>4</v>
      </c>
      <c r="J35" s="21" t="s">
        <v>4</v>
      </c>
      <c r="K35" s="21" t="s">
        <v>4</v>
      </c>
      <c r="L35" s="21" t="s">
        <v>4</v>
      </c>
      <c r="M35" s="21" t="s">
        <v>4</v>
      </c>
      <c r="N35" s="21" t="s">
        <v>4</v>
      </c>
      <c r="O35" s="21" t="s">
        <v>4</v>
      </c>
      <c r="P35" s="21" t="s">
        <v>4</v>
      </c>
      <c r="Q35" s="21" t="s">
        <v>4</v>
      </c>
      <c r="R35" s="21" t="s">
        <v>4</v>
      </c>
      <c r="S35" s="21" t="s">
        <v>4</v>
      </c>
      <c r="T35" s="21" t="s">
        <v>4</v>
      </c>
      <c r="U35" s="21" t="s">
        <v>4</v>
      </c>
      <c r="V35" s="22" t="s">
        <v>4</v>
      </c>
      <c r="W35" s="3">
        <f t="shared" si="0"/>
        <v>4</v>
      </c>
      <c r="X35" s="3">
        <f t="shared" si="1"/>
        <v>13</v>
      </c>
      <c r="Y35" s="3"/>
    </row>
    <row r="36" spans="1:25" s="27" customFormat="1" ht="130.5" x14ac:dyDescent="0.35">
      <c r="A36" s="69" t="s">
        <v>73</v>
      </c>
      <c r="B36" s="27" t="s">
        <v>17</v>
      </c>
      <c r="C36" s="72" t="s">
        <v>107</v>
      </c>
      <c r="D36" s="21" t="s">
        <v>4</v>
      </c>
      <c r="E36" s="71" t="s">
        <v>5</v>
      </c>
      <c r="F36" s="21" t="s">
        <v>4</v>
      </c>
      <c r="G36" s="21" t="s">
        <v>4</v>
      </c>
      <c r="H36" s="21" t="s">
        <v>5</v>
      </c>
      <c r="I36" s="21" t="s">
        <v>4</v>
      </c>
      <c r="J36" s="21" t="s">
        <v>4</v>
      </c>
      <c r="K36" s="21" t="s">
        <v>4</v>
      </c>
      <c r="L36" s="21" t="s">
        <v>4</v>
      </c>
      <c r="M36" s="21" t="s">
        <v>4</v>
      </c>
      <c r="N36" s="21" t="s">
        <v>4</v>
      </c>
      <c r="O36" s="21" t="s">
        <v>4</v>
      </c>
      <c r="P36" s="21" t="s">
        <v>4</v>
      </c>
      <c r="Q36" s="21" t="s">
        <v>4</v>
      </c>
      <c r="R36" s="21" t="s">
        <v>4</v>
      </c>
      <c r="S36" s="21" t="s">
        <v>4</v>
      </c>
      <c r="T36" s="21" t="s">
        <v>4</v>
      </c>
      <c r="U36" s="21" t="s">
        <v>4</v>
      </c>
      <c r="V36" s="22" t="s">
        <v>4</v>
      </c>
      <c r="W36" s="3">
        <f t="shared" si="0"/>
        <v>3</v>
      </c>
      <c r="X36" s="3">
        <f t="shared" si="1"/>
        <v>13</v>
      </c>
      <c r="Y36" s="3" t="s">
        <v>156</v>
      </c>
    </row>
    <row r="37" spans="1:25" s="27" customFormat="1" ht="58" x14ac:dyDescent="0.35">
      <c r="A37" s="69" t="s">
        <v>73</v>
      </c>
      <c r="B37" s="27" t="s">
        <v>18</v>
      </c>
      <c r="C37" s="72" t="s">
        <v>108</v>
      </c>
      <c r="D37" s="21" t="s">
        <v>4</v>
      </c>
      <c r="E37" s="71" t="s">
        <v>5</v>
      </c>
      <c r="F37" s="21" t="s">
        <v>4</v>
      </c>
      <c r="G37" s="21" t="s">
        <v>4</v>
      </c>
      <c r="H37" s="21" t="s">
        <v>4</v>
      </c>
      <c r="I37" s="21" t="s">
        <v>4</v>
      </c>
      <c r="J37" s="21" t="s">
        <v>4</v>
      </c>
      <c r="K37" s="21" t="s">
        <v>4</v>
      </c>
      <c r="L37" s="21" t="s">
        <v>4</v>
      </c>
      <c r="M37" s="21" t="s">
        <v>4</v>
      </c>
      <c r="N37" s="21" t="s">
        <v>4</v>
      </c>
      <c r="O37" s="21" t="s">
        <v>4</v>
      </c>
      <c r="P37" s="21" t="s">
        <v>4</v>
      </c>
      <c r="Q37" s="21" t="s">
        <v>4</v>
      </c>
      <c r="R37" s="21" t="s">
        <v>4</v>
      </c>
      <c r="S37" s="21" t="s">
        <v>4</v>
      </c>
      <c r="T37" s="21" t="s">
        <v>5</v>
      </c>
      <c r="U37" s="21" t="s">
        <v>4</v>
      </c>
      <c r="V37" s="22" t="s">
        <v>4</v>
      </c>
      <c r="W37" s="3">
        <f t="shared" si="0"/>
        <v>4</v>
      </c>
      <c r="X37" s="3">
        <f t="shared" si="1"/>
        <v>12</v>
      </c>
      <c r="Y37" s="3" t="s">
        <v>157</v>
      </c>
    </row>
    <row r="38" spans="1:25" s="27" customFormat="1" ht="72.5" x14ac:dyDescent="0.35">
      <c r="A38" s="69" t="s">
        <v>73</v>
      </c>
      <c r="B38" s="27" t="s">
        <v>19</v>
      </c>
      <c r="C38" s="72" t="s">
        <v>109</v>
      </c>
      <c r="D38" s="21" t="s">
        <v>4</v>
      </c>
      <c r="E38" s="71" t="s">
        <v>5</v>
      </c>
      <c r="F38" s="21" t="s">
        <v>4</v>
      </c>
      <c r="G38" s="21" t="s">
        <v>4</v>
      </c>
      <c r="H38" s="21" t="s">
        <v>4</v>
      </c>
      <c r="I38" s="21" t="s">
        <v>4</v>
      </c>
      <c r="J38" s="21" t="s">
        <v>4</v>
      </c>
      <c r="K38" s="21" t="s">
        <v>4</v>
      </c>
      <c r="L38" s="21" t="s">
        <v>4</v>
      </c>
      <c r="M38" s="21" t="s">
        <v>4</v>
      </c>
      <c r="N38" s="21" t="s">
        <v>4</v>
      </c>
      <c r="O38" s="21" t="s">
        <v>4</v>
      </c>
      <c r="P38" s="21" t="s">
        <v>4</v>
      </c>
      <c r="Q38" s="21" t="s">
        <v>4</v>
      </c>
      <c r="R38" s="21" t="s">
        <v>4</v>
      </c>
      <c r="S38" s="21" t="s">
        <v>4</v>
      </c>
      <c r="T38" s="21" t="s">
        <v>4</v>
      </c>
      <c r="U38" s="21" t="s">
        <v>4</v>
      </c>
      <c r="V38" s="22" t="s">
        <v>4</v>
      </c>
      <c r="W38" s="3">
        <f t="shared" si="0"/>
        <v>4</v>
      </c>
      <c r="X38" s="3">
        <f t="shared" si="1"/>
        <v>13</v>
      </c>
      <c r="Y38" s="3"/>
    </row>
    <row r="39" spans="1:25" s="27" customFormat="1" ht="116" x14ac:dyDescent="0.35">
      <c r="A39" s="69" t="s">
        <v>73</v>
      </c>
      <c r="B39" s="27" t="s">
        <v>20</v>
      </c>
      <c r="C39" s="72" t="s">
        <v>110</v>
      </c>
      <c r="D39" s="21" t="s">
        <v>4</v>
      </c>
      <c r="E39" s="71" t="s">
        <v>5</v>
      </c>
      <c r="F39" s="21" t="s">
        <v>4</v>
      </c>
      <c r="G39" s="21" t="s">
        <v>4</v>
      </c>
      <c r="H39" s="21" t="s">
        <v>4</v>
      </c>
      <c r="I39" s="21" t="s">
        <v>4</v>
      </c>
      <c r="J39" s="21" t="s">
        <v>4</v>
      </c>
      <c r="K39" s="21" t="s">
        <v>4</v>
      </c>
      <c r="L39" s="21" t="s">
        <v>4</v>
      </c>
      <c r="M39" s="21" t="s">
        <v>4</v>
      </c>
      <c r="N39" s="21" t="s">
        <v>4</v>
      </c>
      <c r="O39" s="21" t="s">
        <v>4</v>
      </c>
      <c r="P39" s="21" t="s">
        <v>4</v>
      </c>
      <c r="Q39" s="21" t="s">
        <v>4</v>
      </c>
      <c r="R39" s="21" t="s">
        <v>4</v>
      </c>
      <c r="S39" s="21" t="s">
        <v>4</v>
      </c>
      <c r="T39" s="21" t="s">
        <v>4</v>
      </c>
      <c r="U39" s="21" t="s">
        <v>4</v>
      </c>
      <c r="V39" s="22" t="s">
        <v>4</v>
      </c>
      <c r="W39" s="3">
        <f t="shared" si="0"/>
        <v>4</v>
      </c>
      <c r="X39" s="3">
        <f t="shared" si="1"/>
        <v>13</v>
      </c>
      <c r="Y39" s="3"/>
    </row>
    <row r="40" spans="1:25" s="27" customFormat="1" ht="409.5" x14ac:dyDescent="0.35">
      <c r="A40" s="27" t="s">
        <v>74</v>
      </c>
      <c r="B40" s="27" t="s">
        <v>13</v>
      </c>
      <c r="C40" s="72" t="s">
        <v>158</v>
      </c>
      <c r="D40" s="21" t="s">
        <v>4</v>
      </c>
      <c r="E40" s="71" t="s">
        <v>5</v>
      </c>
      <c r="F40" s="21" t="s">
        <v>4</v>
      </c>
      <c r="G40" s="21" t="s">
        <v>5</v>
      </c>
      <c r="H40" s="21" t="s">
        <v>4</v>
      </c>
      <c r="I40" s="21" t="s">
        <v>4</v>
      </c>
      <c r="J40" s="21" t="s">
        <v>4</v>
      </c>
      <c r="K40" s="21" t="s">
        <v>4</v>
      </c>
      <c r="L40" s="21" t="s">
        <v>4</v>
      </c>
      <c r="M40" s="21" t="s">
        <v>4</v>
      </c>
      <c r="N40" s="21" t="s">
        <v>4</v>
      </c>
      <c r="O40" s="21" t="s">
        <v>4</v>
      </c>
      <c r="P40" s="21" t="s">
        <v>4</v>
      </c>
      <c r="Q40" s="21" t="s">
        <v>4</v>
      </c>
      <c r="R40" s="21" t="s">
        <v>4</v>
      </c>
      <c r="S40" s="21" t="s">
        <v>4</v>
      </c>
      <c r="T40" s="21" t="s">
        <v>5</v>
      </c>
      <c r="U40" s="21" t="s">
        <v>4</v>
      </c>
      <c r="V40" s="22" t="s">
        <v>4</v>
      </c>
      <c r="W40" s="3">
        <f t="shared" si="0"/>
        <v>3</v>
      </c>
      <c r="X40" s="3">
        <f t="shared" si="1"/>
        <v>12</v>
      </c>
      <c r="Y40" s="3" t="s">
        <v>159</v>
      </c>
    </row>
    <row r="41" spans="1:25" s="27" customFormat="1" ht="43.5" x14ac:dyDescent="0.35">
      <c r="A41" s="27" t="s">
        <v>74</v>
      </c>
      <c r="B41" s="27" t="s">
        <v>14</v>
      </c>
      <c r="C41" s="72" t="s">
        <v>112</v>
      </c>
      <c r="D41" s="21" t="s">
        <v>4</v>
      </c>
      <c r="E41" s="71" t="s">
        <v>5</v>
      </c>
      <c r="F41" s="21" t="s">
        <v>4</v>
      </c>
      <c r="G41" s="21" t="s">
        <v>4</v>
      </c>
      <c r="H41" s="21" t="s">
        <v>4</v>
      </c>
      <c r="I41" s="21" t="s">
        <v>4</v>
      </c>
      <c r="J41" s="21" t="s">
        <v>4</v>
      </c>
      <c r="K41" s="21" t="s">
        <v>4</v>
      </c>
      <c r="L41" s="21" t="s">
        <v>4</v>
      </c>
      <c r="M41" s="21" t="s">
        <v>4</v>
      </c>
      <c r="N41" s="21" t="s">
        <v>4</v>
      </c>
      <c r="O41" s="21" t="s">
        <v>4</v>
      </c>
      <c r="P41" s="21" t="s">
        <v>4</v>
      </c>
      <c r="Q41" s="21" t="s">
        <v>4</v>
      </c>
      <c r="R41" s="21" t="s">
        <v>4</v>
      </c>
      <c r="S41" s="21" t="s">
        <v>4</v>
      </c>
      <c r="T41" s="21" t="s">
        <v>5</v>
      </c>
      <c r="U41" s="21" t="s">
        <v>4</v>
      </c>
      <c r="V41" s="22" t="s">
        <v>4</v>
      </c>
      <c r="W41" s="3">
        <f t="shared" si="0"/>
        <v>4</v>
      </c>
      <c r="X41" s="3">
        <f t="shared" si="1"/>
        <v>12</v>
      </c>
      <c r="Y41" s="3" t="s">
        <v>160</v>
      </c>
    </row>
    <row r="42" spans="1:25" s="27" customFormat="1" ht="116" x14ac:dyDescent="0.35">
      <c r="A42" s="27" t="s">
        <v>74</v>
      </c>
      <c r="B42" s="27" t="s">
        <v>15</v>
      </c>
      <c r="C42" s="72" t="s">
        <v>113</v>
      </c>
      <c r="D42" s="21" t="s">
        <v>4</v>
      </c>
      <c r="E42" s="71" t="s">
        <v>5</v>
      </c>
      <c r="F42" s="21" t="s">
        <v>4</v>
      </c>
      <c r="G42" s="21" t="s">
        <v>4</v>
      </c>
      <c r="H42" s="21" t="s">
        <v>4</v>
      </c>
      <c r="I42" s="21" t="s">
        <v>5</v>
      </c>
      <c r="J42" s="21" t="s">
        <v>4</v>
      </c>
      <c r="K42" s="21" t="s">
        <v>4</v>
      </c>
      <c r="L42" s="21" t="s">
        <v>4</v>
      </c>
      <c r="M42" s="21" t="s">
        <v>4</v>
      </c>
      <c r="N42" s="21" t="s">
        <v>4</v>
      </c>
      <c r="O42" s="21" t="s">
        <v>4</v>
      </c>
      <c r="P42" s="21" t="s">
        <v>4</v>
      </c>
      <c r="Q42" s="21" t="s">
        <v>4</v>
      </c>
      <c r="R42" s="21" t="s">
        <v>4</v>
      </c>
      <c r="S42" s="21" t="s">
        <v>4</v>
      </c>
      <c r="T42" s="21" t="s">
        <v>5</v>
      </c>
      <c r="U42" s="21" t="s">
        <v>4</v>
      </c>
      <c r="V42" s="22" t="s">
        <v>4</v>
      </c>
      <c r="W42" s="3">
        <f t="shared" si="0"/>
        <v>3</v>
      </c>
      <c r="X42" s="3">
        <f t="shared" si="1"/>
        <v>12</v>
      </c>
      <c r="Y42" s="3" t="s">
        <v>161</v>
      </c>
    </row>
    <row r="43" spans="1:25" s="27" customFormat="1" ht="130.5" x14ac:dyDescent="0.35">
      <c r="A43" s="27" t="s">
        <v>74</v>
      </c>
      <c r="B43" s="27" t="s">
        <v>16</v>
      </c>
      <c r="C43" s="72" t="s">
        <v>114</v>
      </c>
      <c r="D43" s="21" t="s">
        <v>4</v>
      </c>
      <c r="E43" s="71" t="s">
        <v>5</v>
      </c>
      <c r="F43" s="21" t="s">
        <v>4</v>
      </c>
      <c r="G43" s="21" t="s">
        <v>4</v>
      </c>
      <c r="H43" s="21" t="s">
        <v>4</v>
      </c>
      <c r="I43" s="21" t="s">
        <v>5</v>
      </c>
      <c r="J43" s="21" t="s">
        <v>4</v>
      </c>
      <c r="K43" s="21" t="s">
        <v>4</v>
      </c>
      <c r="L43" s="21" t="s">
        <v>4</v>
      </c>
      <c r="M43" s="21" t="s">
        <v>4</v>
      </c>
      <c r="N43" s="21" t="s">
        <v>4</v>
      </c>
      <c r="O43" s="21" t="s">
        <v>4</v>
      </c>
      <c r="P43" s="21" t="s">
        <v>4</v>
      </c>
      <c r="Q43" s="21" t="s">
        <v>4</v>
      </c>
      <c r="R43" s="21" t="s">
        <v>4</v>
      </c>
      <c r="S43" s="21" t="s">
        <v>4</v>
      </c>
      <c r="T43" s="21" t="s">
        <v>5</v>
      </c>
      <c r="U43" s="21" t="s">
        <v>4</v>
      </c>
      <c r="V43" s="22" t="s">
        <v>4</v>
      </c>
      <c r="W43" s="3">
        <f t="shared" si="0"/>
        <v>3</v>
      </c>
      <c r="X43" s="3">
        <f t="shared" si="1"/>
        <v>12</v>
      </c>
      <c r="Y43" s="3" t="s">
        <v>162</v>
      </c>
    </row>
    <row r="44" spans="1:25" s="27" customFormat="1" ht="72.5" x14ac:dyDescent="0.35">
      <c r="A44" s="27" t="s">
        <v>74</v>
      </c>
      <c r="B44" s="27" t="s">
        <v>17</v>
      </c>
      <c r="C44" s="72" t="s">
        <v>115</v>
      </c>
      <c r="D44" s="21" t="s">
        <v>4</v>
      </c>
      <c r="E44" s="71" t="s">
        <v>5</v>
      </c>
      <c r="F44" s="21" t="s">
        <v>4</v>
      </c>
      <c r="G44" s="21" t="s">
        <v>4</v>
      </c>
      <c r="H44" s="21" t="s">
        <v>4</v>
      </c>
      <c r="I44" s="21" t="s">
        <v>4</v>
      </c>
      <c r="J44" s="21" t="s">
        <v>4</v>
      </c>
      <c r="K44" s="21" t="s">
        <v>4</v>
      </c>
      <c r="L44" s="21" t="s">
        <v>4</v>
      </c>
      <c r="M44" s="21" t="s">
        <v>4</v>
      </c>
      <c r="N44" s="21" t="s">
        <v>4</v>
      </c>
      <c r="O44" s="21" t="s">
        <v>4</v>
      </c>
      <c r="P44" s="21" t="s">
        <v>4</v>
      </c>
      <c r="Q44" s="21" t="s">
        <v>4</v>
      </c>
      <c r="R44" s="21" t="s">
        <v>4</v>
      </c>
      <c r="S44" s="21" t="s">
        <v>4</v>
      </c>
      <c r="T44" s="21" t="s">
        <v>4</v>
      </c>
      <c r="U44" s="21" t="s">
        <v>4</v>
      </c>
      <c r="V44" s="22" t="s">
        <v>4</v>
      </c>
      <c r="W44" s="3">
        <f t="shared" si="0"/>
        <v>4</v>
      </c>
      <c r="X44" s="3">
        <f t="shared" si="1"/>
        <v>13</v>
      </c>
      <c r="Y44" s="3"/>
    </row>
    <row r="45" spans="1:25" s="27" customFormat="1" ht="43.5" x14ac:dyDescent="0.35">
      <c r="A45" s="27" t="s">
        <v>74</v>
      </c>
      <c r="B45" s="27" t="s">
        <v>18</v>
      </c>
      <c r="C45" s="72" t="s">
        <v>116</v>
      </c>
      <c r="D45" s="21" t="s">
        <v>4</v>
      </c>
      <c r="E45" s="71" t="s">
        <v>5</v>
      </c>
      <c r="F45" s="21" t="s">
        <v>4</v>
      </c>
      <c r="G45" s="21" t="s">
        <v>4</v>
      </c>
      <c r="H45" s="21" t="s">
        <v>4</v>
      </c>
      <c r="I45" s="21" t="s">
        <v>4</v>
      </c>
      <c r="J45" s="21" t="s">
        <v>4</v>
      </c>
      <c r="K45" s="21" t="s">
        <v>4</v>
      </c>
      <c r="L45" s="21" t="s">
        <v>4</v>
      </c>
      <c r="M45" s="21" t="s">
        <v>4</v>
      </c>
      <c r="N45" s="21" t="s">
        <v>4</v>
      </c>
      <c r="O45" s="21" t="s">
        <v>4</v>
      </c>
      <c r="P45" s="21" t="s">
        <v>4</v>
      </c>
      <c r="Q45" s="21" t="s">
        <v>4</v>
      </c>
      <c r="R45" s="21" t="s">
        <v>4</v>
      </c>
      <c r="S45" s="21" t="s">
        <v>4</v>
      </c>
      <c r="T45" s="21" t="s">
        <v>5</v>
      </c>
      <c r="U45" s="21" t="s">
        <v>4</v>
      </c>
      <c r="V45" s="22" t="s">
        <v>4</v>
      </c>
      <c r="W45" s="3">
        <f t="shared" si="0"/>
        <v>4</v>
      </c>
      <c r="X45" s="3">
        <f t="shared" si="1"/>
        <v>12</v>
      </c>
      <c r="Y45" s="3" t="s">
        <v>163</v>
      </c>
    </row>
    <row r="46" spans="1:25" s="27" customFormat="1" ht="72.5" x14ac:dyDescent="0.35">
      <c r="A46" s="27" t="s">
        <v>74</v>
      </c>
      <c r="B46" s="27" t="s">
        <v>19</v>
      </c>
      <c r="C46" s="72" t="s">
        <v>117</v>
      </c>
      <c r="D46" s="21" t="s">
        <v>4</v>
      </c>
      <c r="E46" s="71" t="s">
        <v>5</v>
      </c>
      <c r="F46" s="21" t="s">
        <v>4</v>
      </c>
      <c r="G46" s="21" t="s">
        <v>4</v>
      </c>
      <c r="H46" s="21" t="s">
        <v>4</v>
      </c>
      <c r="I46" s="21" t="s">
        <v>4</v>
      </c>
      <c r="J46" s="21" t="s">
        <v>4</v>
      </c>
      <c r="K46" s="21" t="s">
        <v>4</v>
      </c>
      <c r="L46" s="21" t="s">
        <v>4</v>
      </c>
      <c r="M46" s="21" t="s">
        <v>4</v>
      </c>
      <c r="N46" s="21" t="s">
        <v>4</v>
      </c>
      <c r="O46" s="21" t="s">
        <v>4</v>
      </c>
      <c r="P46" s="21" t="s">
        <v>4</v>
      </c>
      <c r="Q46" s="21" t="s">
        <v>4</v>
      </c>
      <c r="R46" s="21" t="s">
        <v>4</v>
      </c>
      <c r="S46" s="21" t="s">
        <v>4</v>
      </c>
      <c r="T46" s="21" t="s">
        <v>4</v>
      </c>
      <c r="U46" s="21" t="s">
        <v>4</v>
      </c>
      <c r="V46" s="22" t="s">
        <v>4</v>
      </c>
      <c r="W46" s="3">
        <f t="shared" si="0"/>
        <v>4</v>
      </c>
      <c r="X46" s="3">
        <f t="shared" si="1"/>
        <v>13</v>
      </c>
      <c r="Y46" s="3"/>
    </row>
    <row r="47" spans="1:25" s="27" customFormat="1" ht="140.25" customHeight="1" x14ac:dyDescent="0.35">
      <c r="A47" s="27" t="s">
        <v>74</v>
      </c>
      <c r="B47" s="27" t="s">
        <v>20</v>
      </c>
      <c r="C47" s="72" t="s">
        <v>118</v>
      </c>
      <c r="D47" s="21" t="s">
        <v>4</v>
      </c>
      <c r="E47" s="71" t="s">
        <v>5</v>
      </c>
      <c r="F47" s="21" t="s">
        <v>4</v>
      </c>
      <c r="G47" s="21" t="s">
        <v>4</v>
      </c>
      <c r="H47" s="21" t="s">
        <v>4</v>
      </c>
      <c r="I47" s="21" t="s">
        <v>5</v>
      </c>
      <c r="J47" s="21" t="s">
        <v>5</v>
      </c>
      <c r="K47" s="21" t="s">
        <v>4</v>
      </c>
      <c r="L47" s="21" t="s">
        <v>4</v>
      </c>
      <c r="M47" s="21" t="s">
        <v>4</v>
      </c>
      <c r="N47" s="21" t="s">
        <v>4</v>
      </c>
      <c r="O47" s="21" t="s">
        <v>5</v>
      </c>
      <c r="P47" s="21" t="s">
        <v>4</v>
      </c>
      <c r="Q47" s="21" t="s">
        <v>4</v>
      </c>
      <c r="R47" s="21" t="s">
        <v>4</v>
      </c>
      <c r="S47" s="21" t="s">
        <v>4</v>
      </c>
      <c r="T47" s="21" t="s">
        <v>4</v>
      </c>
      <c r="U47" s="21" t="s">
        <v>4</v>
      </c>
      <c r="V47" s="22" t="s">
        <v>4</v>
      </c>
      <c r="W47" s="3">
        <f t="shared" si="0"/>
        <v>3</v>
      </c>
      <c r="X47" s="3">
        <f t="shared" si="1"/>
        <v>11</v>
      </c>
      <c r="Y47" s="3" t="s">
        <v>188</v>
      </c>
    </row>
  </sheetData>
  <autoFilter ref="A3:Y77"/>
  <mergeCells count="2">
    <mergeCell ref="J1:V1"/>
    <mergeCell ref="F1:I1"/>
  </mergeCells>
  <conditionalFormatting sqref="F4:V47">
    <cfRule type="containsText" dxfId="1" priority="1" operator="containsText" text="No">
      <formula>NOT(ISERROR(SEARCH("No",F4)))</formula>
    </cfRule>
  </conditionalFormatting>
  <dataValidations count="19">
    <dataValidation type="list" allowBlank="1" showInputMessage="1" showErrorMessage="1" errorTitle="Invalid Entry" error="Pick or type &quot;Yes&quot; or &quot;No&quot;" promptTitle="Q3" prompt="Is it technologically neutral?" sqref="L4:L47">
      <formula1>"Yes,No"</formula1>
    </dataValidation>
    <dataValidation type="list" allowBlank="1" showInputMessage="1" showErrorMessage="1" errorTitle="Invalid Entry" error="Pick or type &quot;Yes&quot; and &quot;No&quot;" prompt="Appropriate as a guide rather than a standard?" sqref="E4:E47">
      <formula1>"Yes,No"</formula1>
    </dataValidation>
    <dataValidation type="list" allowBlank="1" showInputMessage="1" showErrorMessage="1" errorTitle="Invalid Entry" error="Pick or type &quot;Yes&quot; or &quot;No&quot;" promptTitle="C2" prompt="Are the correct functional entities identified?" sqref="G4 G6:G4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47">
      <formula1>"Yes,No"</formula1>
    </dataValidation>
    <dataValidation type="list" allowBlank="1" showInputMessage="1" showErrorMessage="1" errorTitle="Invalid Entry" error="Pick or type only &quot;Yes&quot; or &quot;No&quot;" promptTitle="C1" prompt="Is the content of the requirement technically correct?" sqref="F4:F47 G5:H5">
      <formula1>"Yes,No"</formula1>
    </dataValidation>
    <dataValidation type="list" allowBlank="1" showInputMessage="1" showErrorMessage="1" errorTitle="Invalid Entry" error="Pick or type &quot;Yes&quot; or &quot;No&quot;" prompt="Supports a Reliability Objective (as defined by the Reliability Principles)?_x000a_" sqref="D4:D4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47">
      <formula1>"Yes,No"</formula1>
    </dataValidation>
    <dataValidation type="list" allowBlank="1" showInputMessage="1" showErrorMessage="1" errorTitle="Invalid Entry" error="Pick or type &quot;Yes&quot; or &quot;No&quot;" promptTitle="Q12" prompt="Does it use consistent and current terminology?" sqref="U4:U47">
      <formula1>"Yes,No"</formula1>
    </dataValidation>
    <dataValidation type="list" allowBlank="1" showInputMessage="1" showErrorMessage="1" errorTitle="Invalid Entry" error="Pick or type &quot;Yes&quot; or &quot;No&quot;" promptTitle="Q11" prompt="Is the requirement language clear and unambiguous?" sqref="T4:T47">
      <formula1>"Yes,No"</formula1>
    </dataValidation>
    <dataValidation type="list" allowBlank="1" showInputMessage="1" showErrorMessage="1" errorTitle="Invalid Entry" error="Pick or type &quot;Yes&quot; or &quot;No&quot;" promptTitle="Q9" prompt="Does it have a technical basis in engineering and operations?" sqref="R4:R47">
      <formula1>"Yes,No"</formula1>
    </dataValidation>
    <dataValidation type="list" allowBlank="1" showInputMessage="1" showErrorMessage="1" errorTitle="Invalid Entry" error="Pick or type &quot;Yes&quot; or &quot;No&quot;" promptTitle="Q8" prompt="Can it be practically implemented?" sqref="Q4:Q47">
      <formula1>"Yes,No"</formula1>
    </dataValidation>
    <dataValidation type="list" allowBlank="1" showInputMessage="1" showErrorMessage="1" errorTitle="Invalid Entry" error="Pick or type &quot;Yes&quot; or &quot;No&quot;" promptTitle="Q7" prompt="Can compliance be objectively measured?" sqref="P4:P47">
      <formula1>"Yes,No"</formula1>
    </dataValidation>
    <dataValidation type="list" allowBlank="1" showInputMessage="1" showErrorMessage="1" errorTitle="Invalid Entry" error="Pick or type &quot;Yes&quot; or &quot;No&quot;" promptTitle="Q6" prompt="Does the requirement provide more than adequate protection of BPS?" sqref="O4:O47">
      <formula1>"Yes,No"</formula1>
    </dataValidation>
    <dataValidation type="list" allowBlank="1" showInputMessage="1" showErrorMessage="1" errorTitle="Invalid Entry" error="Pick or type &quot;Yes&quot; or &quot;No&quot;" promptTitle="Q5" prompt="Does the requirement align with the standard's purpose statement?" sqref="N4:N47">
      <formula1>"Yes,No"</formula1>
    </dataValidation>
    <dataValidation type="list" allowBlank="1" showInputMessage="1" showErrorMessage="1" errorTitle="Invalid Entry" error="Pick or type &quot;Yes&quot; or &quot;No&quot;" promptTitle="Q4" prompt="Are the expectation(s) of each applicable functional entity clear?" sqref="M4:M47">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4:K4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47">
      <formula1>"Yes,No"</formula1>
    </dataValidation>
    <dataValidation type="list" allowBlank="1" showInputMessage="1" showErrorMessage="1" errorTitle="Invalid Entry" error="Pick or type &quot;Yes&quot; or &quot;No&quot;" promptTitle="C4" prompt="Is it clear when the action needs to be taken within the standard?" sqref="I4:I4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 H6:H47">
      <formula1>"Yes,No"</formula1>
    </dataValidation>
  </dataValidations>
  <hyperlinks>
    <hyperlink ref="D3" r:id="rId1" display="Supports a Reliability Objective (as defined by the Reliability Principles)"/>
    <hyperlink ref="M3" r:id="rId2"/>
    <hyperlink ref="N3" r:id="rId3"/>
    <hyperlink ref="O3" r:id="rId4"/>
    <hyperlink ref="P3" r:id="rId5"/>
    <hyperlink ref="Q3" r:id="rId6"/>
    <hyperlink ref="R3" r:id="rId7"/>
    <hyperlink ref="S3" r:id="rId8" display="Q10. Does the requirement depend on external information to determine the required level of performance?"/>
    <hyperlink ref="T3" r:id="rId9"/>
    <hyperlink ref="U3" r:id="rId10"/>
    <hyperlink ref="V3" r:id="rId11"/>
    <hyperlink ref="K3" r:id="rId12" display="Q2. Does this standard meet any of the three criteria for a results-based standard (RBS) (performance, risk (prevention) or capability)?"/>
  </hyperlinks>
  <pageMargins left="0.7" right="0.7" top="0.75" bottom="0.75" header="0.3" footer="0.3"/>
  <pageSetup scale="19" fitToHeight="0" orientation="landscape" horizontalDpi="90" verticalDpi="90"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47"/>
  <sheetViews>
    <sheetView zoomScale="60" zoomScaleNormal="60" workbookViewId="0">
      <pane xSplit="3" ySplit="3" topLeftCell="D23" activePane="bottomRight" state="frozen"/>
      <selection pane="topRight" activeCell="D1" sqref="D1"/>
      <selection pane="bottomLeft" activeCell="A4" sqref="A4"/>
      <selection pane="bottomRight" activeCell="I26" sqref="I26"/>
    </sheetView>
  </sheetViews>
  <sheetFormatPr defaultColWidth="9.1796875" defaultRowHeight="21" x14ac:dyDescent="0.5"/>
  <cols>
    <col min="1" max="1" width="13.453125" style="27" customWidth="1"/>
    <col min="2" max="2" width="8.1796875" style="27" customWidth="1"/>
    <col min="3" max="3" width="112.81640625" style="83" customWidth="1"/>
    <col min="4" max="4" width="24.7265625" style="27" customWidth="1"/>
    <col min="5" max="5" width="19.7265625" style="27" customWidth="1"/>
    <col min="6" max="6" width="28.81640625" style="27" customWidth="1"/>
    <col min="7" max="7" width="24.81640625" style="27" customWidth="1"/>
    <col min="8" max="8" width="27.7265625" style="27" customWidth="1"/>
    <col min="9" max="9" width="24.81640625" style="27" customWidth="1"/>
    <col min="10" max="10" width="38.453125" style="27" customWidth="1"/>
    <col min="11" max="11" width="40" style="27" customWidth="1"/>
    <col min="12" max="12" width="17.81640625" style="27" customWidth="1"/>
    <col min="13" max="13" width="25.7265625" style="27" customWidth="1"/>
    <col min="14" max="14" width="19.7265625" style="27" customWidth="1"/>
    <col min="15" max="15" width="25.453125" style="27" customWidth="1"/>
    <col min="16" max="17" width="19.7265625" style="27" customWidth="1"/>
    <col min="18" max="18" width="22.81640625" style="27" customWidth="1"/>
    <col min="19" max="19" width="40.1796875" style="27" customWidth="1"/>
    <col min="20" max="21" width="19.7265625" style="27" customWidth="1"/>
    <col min="22" max="22" width="30.81640625" style="77" customWidth="1"/>
    <col min="23" max="24" width="15.7265625" style="27" customWidth="1"/>
    <col min="25" max="25" width="105" style="86" customWidth="1"/>
    <col min="26" max="27" width="19.7265625" style="27" customWidth="1"/>
    <col min="28" max="16384" width="9.1796875" style="27"/>
  </cols>
  <sheetData>
    <row r="1" spans="1:25" x14ac:dyDescent="0.45">
      <c r="A1" s="30"/>
      <c r="B1" s="31"/>
      <c r="C1" s="81"/>
      <c r="D1" s="74"/>
      <c r="E1" s="75"/>
      <c r="F1" s="98" t="s">
        <v>1</v>
      </c>
      <c r="G1" s="98"/>
      <c r="H1" s="98"/>
      <c r="I1" s="98"/>
      <c r="J1" s="99" t="s">
        <v>2</v>
      </c>
      <c r="K1" s="99"/>
      <c r="L1" s="99"/>
      <c r="M1" s="99"/>
      <c r="N1" s="99"/>
      <c r="O1" s="99"/>
      <c r="P1" s="99"/>
      <c r="Q1" s="99"/>
      <c r="R1" s="99"/>
      <c r="S1" s="99"/>
      <c r="T1" s="99"/>
      <c r="U1" s="99"/>
      <c r="V1" s="99"/>
      <c r="W1" s="61"/>
      <c r="X1" s="62"/>
      <c r="Y1" s="82"/>
    </row>
    <row r="2" spans="1:25" x14ac:dyDescent="0.45">
      <c r="A2" s="30"/>
      <c r="B2" s="31"/>
      <c r="C2" s="73"/>
      <c r="D2" s="74"/>
      <c r="E2" s="75"/>
      <c r="F2" s="67"/>
      <c r="G2" s="67"/>
      <c r="H2" s="67"/>
      <c r="I2" s="67"/>
      <c r="J2" s="68"/>
      <c r="K2" s="68"/>
      <c r="L2" s="68"/>
      <c r="M2" s="68"/>
      <c r="N2" s="68"/>
      <c r="O2" s="68"/>
      <c r="P2" s="68"/>
      <c r="Q2" s="68"/>
      <c r="R2" s="68"/>
      <c r="S2" s="68"/>
      <c r="T2" s="68"/>
      <c r="U2" s="68"/>
      <c r="V2" s="68"/>
      <c r="W2" s="61"/>
      <c r="X2" s="62"/>
      <c r="Y2" s="82"/>
    </row>
    <row r="3" spans="1:25" ht="115.5" customHeight="1" x14ac:dyDescent="0.35">
      <c r="A3" s="33" t="s">
        <v>0</v>
      </c>
      <c r="B3" s="34" t="s">
        <v>6</v>
      </c>
      <c r="C3" s="35" t="s">
        <v>31</v>
      </c>
      <c r="D3" s="76" t="s">
        <v>60</v>
      </c>
      <c r="E3" s="75" t="s">
        <v>27</v>
      </c>
      <c r="F3" s="10" t="s">
        <v>61</v>
      </c>
      <c r="G3" s="49" t="s">
        <v>29</v>
      </c>
      <c r="H3" s="44" t="s">
        <v>57</v>
      </c>
      <c r="I3" s="49" t="s">
        <v>62</v>
      </c>
      <c r="J3" s="45" t="s">
        <v>58</v>
      </c>
      <c r="K3" s="46" t="s">
        <v>164</v>
      </c>
      <c r="L3" s="45" t="s">
        <v>30</v>
      </c>
      <c r="M3" s="46" t="s">
        <v>43</v>
      </c>
      <c r="N3" s="47" t="s">
        <v>45</v>
      </c>
      <c r="O3" s="48" t="s">
        <v>46</v>
      </c>
      <c r="P3" s="47" t="s">
        <v>47</v>
      </c>
      <c r="Q3" s="48" t="s">
        <v>49</v>
      </c>
      <c r="R3" s="47" t="s">
        <v>50</v>
      </c>
      <c r="S3" s="50" t="s">
        <v>63</v>
      </c>
      <c r="T3" s="47" t="s">
        <v>52</v>
      </c>
      <c r="U3" s="48" t="s">
        <v>53</v>
      </c>
      <c r="V3" s="47" t="s">
        <v>55</v>
      </c>
      <c r="W3" s="61" t="s">
        <v>59</v>
      </c>
      <c r="X3" s="62" t="s">
        <v>28</v>
      </c>
      <c r="Y3" s="20" t="s">
        <v>3</v>
      </c>
    </row>
    <row r="4" spans="1:25" s="3" customFormat="1" ht="409.5" x14ac:dyDescent="0.35">
      <c r="A4" s="69" t="s">
        <v>69</v>
      </c>
      <c r="B4" s="27" t="s">
        <v>13</v>
      </c>
      <c r="C4" s="83" t="s">
        <v>121</v>
      </c>
      <c r="D4" s="21" t="s">
        <v>4</v>
      </c>
      <c r="E4" s="71" t="s">
        <v>5</v>
      </c>
      <c r="F4" s="21" t="s">
        <v>5</v>
      </c>
      <c r="G4" s="21" t="s">
        <v>4</v>
      </c>
      <c r="H4" s="21" t="s">
        <v>4</v>
      </c>
      <c r="I4" s="21" t="s">
        <v>4</v>
      </c>
      <c r="J4" s="21" t="s">
        <v>4</v>
      </c>
      <c r="K4" s="21" t="s">
        <v>4</v>
      </c>
      <c r="L4" s="21" t="s">
        <v>4</v>
      </c>
      <c r="M4" s="21" t="s">
        <v>4</v>
      </c>
      <c r="N4" s="21" t="s">
        <v>4</v>
      </c>
      <c r="O4" s="21" t="s">
        <v>4</v>
      </c>
      <c r="P4" s="21" t="s">
        <v>4</v>
      </c>
      <c r="Q4" s="21" t="s">
        <v>4</v>
      </c>
      <c r="R4" s="21" t="s">
        <v>5</v>
      </c>
      <c r="S4" s="21" t="s">
        <v>4</v>
      </c>
      <c r="T4" s="21" t="s">
        <v>4</v>
      </c>
      <c r="U4" s="21" t="s">
        <v>4</v>
      </c>
      <c r="V4" s="22" t="s">
        <v>4</v>
      </c>
      <c r="W4" s="3">
        <f>4-(COUNTIF(F4:I4,"no"))</f>
        <v>3</v>
      </c>
      <c r="X4" s="3">
        <f>13-(COUNTIF(J4:V4,"no"))</f>
        <v>12</v>
      </c>
      <c r="Y4" s="84" t="s">
        <v>122</v>
      </c>
    </row>
    <row r="5" spans="1:25" s="3" customFormat="1" ht="84.75" customHeight="1" x14ac:dyDescent="0.35">
      <c r="A5" s="69" t="s">
        <v>69</v>
      </c>
      <c r="B5" s="27" t="s">
        <v>14</v>
      </c>
      <c r="C5" s="72" t="s">
        <v>76</v>
      </c>
      <c r="D5" s="21" t="s">
        <v>4</v>
      </c>
      <c r="E5" s="71" t="s">
        <v>5</v>
      </c>
      <c r="F5" s="21" t="s">
        <v>4</v>
      </c>
      <c r="G5" s="21" t="s">
        <v>4</v>
      </c>
      <c r="H5" s="21" t="s">
        <v>4</v>
      </c>
      <c r="I5" s="21" t="s">
        <v>4</v>
      </c>
      <c r="J5" s="21" t="s">
        <v>4</v>
      </c>
      <c r="K5" s="21" t="s">
        <v>4</v>
      </c>
      <c r="L5" s="21" t="s">
        <v>4</v>
      </c>
      <c r="M5" s="21" t="s">
        <v>4</v>
      </c>
      <c r="N5" s="21" t="s">
        <v>4</v>
      </c>
      <c r="O5" s="21" t="s">
        <v>4</v>
      </c>
      <c r="P5" s="21" t="s">
        <v>4</v>
      </c>
      <c r="Q5" s="21" t="s">
        <v>4</v>
      </c>
      <c r="R5" s="21" t="s">
        <v>4</v>
      </c>
      <c r="S5" s="21" t="s">
        <v>4</v>
      </c>
      <c r="T5" s="21" t="s">
        <v>4</v>
      </c>
      <c r="U5" s="21" t="s">
        <v>4</v>
      </c>
      <c r="V5" s="22" t="s">
        <v>4</v>
      </c>
      <c r="W5" s="3">
        <f t="shared" ref="W5:W47" si="0">4-(COUNTIF(F5:I5,"no"))</f>
        <v>4</v>
      </c>
      <c r="X5" s="3">
        <f t="shared" ref="X5:X47" si="1">13-(COUNTIF(J5:V5,"no"))</f>
        <v>13</v>
      </c>
      <c r="Y5" s="85"/>
    </row>
    <row r="6" spans="1:25" s="3" customFormat="1" ht="215.25" customHeight="1" x14ac:dyDescent="0.35">
      <c r="A6" s="69" t="s">
        <v>69</v>
      </c>
      <c r="B6" s="27" t="s">
        <v>15</v>
      </c>
      <c r="C6" s="83" t="s">
        <v>77</v>
      </c>
      <c r="D6" s="21" t="s">
        <v>4</v>
      </c>
      <c r="E6" s="71" t="s">
        <v>5</v>
      </c>
      <c r="F6" s="21" t="s">
        <v>4</v>
      </c>
      <c r="G6" s="21" t="s">
        <v>4</v>
      </c>
      <c r="H6" s="21" t="s">
        <v>4</v>
      </c>
      <c r="I6" s="21" t="s">
        <v>4</v>
      </c>
      <c r="J6" s="21" t="s">
        <v>4</v>
      </c>
      <c r="K6" s="21" t="s">
        <v>4</v>
      </c>
      <c r="L6" s="21" t="s">
        <v>4</v>
      </c>
      <c r="M6" s="21" t="s">
        <v>4</v>
      </c>
      <c r="N6" s="21" t="s">
        <v>4</v>
      </c>
      <c r="O6" s="21" t="s">
        <v>4</v>
      </c>
      <c r="P6" s="21" t="s">
        <v>4</v>
      </c>
      <c r="Q6" s="21" t="s">
        <v>4</v>
      </c>
      <c r="R6" s="21" t="s">
        <v>4</v>
      </c>
      <c r="S6" s="21" t="s">
        <v>4</v>
      </c>
      <c r="T6" s="21" t="s">
        <v>4</v>
      </c>
      <c r="U6" s="21" t="s">
        <v>4</v>
      </c>
      <c r="V6" s="22" t="s">
        <v>4</v>
      </c>
      <c r="W6" s="3">
        <f t="shared" si="0"/>
        <v>4</v>
      </c>
      <c r="X6" s="3">
        <f t="shared" si="1"/>
        <v>13</v>
      </c>
      <c r="Y6" s="84"/>
    </row>
    <row r="7" spans="1:25" s="3" customFormat="1" ht="93" customHeight="1" x14ac:dyDescent="0.35">
      <c r="A7" s="27" t="s">
        <v>70</v>
      </c>
      <c r="B7" s="27" t="s">
        <v>13</v>
      </c>
      <c r="C7" s="72" t="s">
        <v>78</v>
      </c>
      <c r="D7" s="21" t="s">
        <v>4</v>
      </c>
      <c r="E7" s="71" t="s">
        <v>5</v>
      </c>
      <c r="F7" s="21" t="s">
        <v>4</v>
      </c>
      <c r="G7" s="21" t="s">
        <v>4</v>
      </c>
      <c r="H7" s="21" t="s">
        <v>4</v>
      </c>
      <c r="I7" s="21" t="s">
        <v>4</v>
      </c>
      <c r="J7" s="21" t="s">
        <v>4</v>
      </c>
      <c r="K7" s="21" t="s">
        <v>4</v>
      </c>
      <c r="L7" s="21" t="s">
        <v>4</v>
      </c>
      <c r="M7" s="21" t="s">
        <v>4</v>
      </c>
      <c r="N7" s="21" t="s">
        <v>4</v>
      </c>
      <c r="O7" s="21" t="s">
        <v>4</v>
      </c>
      <c r="P7" s="21" t="s">
        <v>4</v>
      </c>
      <c r="Q7" s="21" t="s">
        <v>4</v>
      </c>
      <c r="R7" s="21" t="s">
        <v>4</v>
      </c>
      <c r="S7" s="21" t="s">
        <v>4</v>
      </c>
      <c r="T7" s="21" t="s">
        <v>4</v>
      </c>
      <c r="U7" s="21" t="s">
        <v>4</v>
      </c>
      <c r="V7" s="22" t="s">
        <v>4</v>
      </c>
      <c r="W7" s="3">
        <f t="shared" si="0"/>
        <v>4</v>
      </c>
      <c r="X7" s="3">
        <f t="shared" si="1"/>
        <v>13</v>
      </c>
      <c r="Y7" s="85"/>
    </row>
    <row r="8" spans="1:25" s="3" customFormat="1" ht="132.75" customHeight="1" x14ac:dyDescent="0.35">
      <c r="A8" s="27" t="s">
        <v>70</v>
      </c>
      <c r="B8" s="27" t="s">
        <v>14</v>
      </c>
      <c r="C8" s="83" t="s">
        <v>79</v>
      </c>
      <c r="D8" s="21" t="s">
        <v>4</v>
      </c>
      <c r="E8" s="71" t="s">
        <v>5</v>
      </c>
      <c r="F8" s="21" t="s">
        <v>4</v>
      </c>
      <c r="G8" s="21" t="s">
        <v>4</v>
      </c>
      <c r="H8" s="21" t="s">
        <v>4</v>
      </c>
      <c r="I8" s="21" t="s">
        <v>4</v>
      </c>
      <c r="J8" s="21" t="s">
        <v>4</v>
      </c>
      <c r="K8" s="21" t="s">
        <v>4</v>
      </c>
      <c r="L8" s="21" t="s">
        <v>4</v>
      </c>
      <c r="M8" s="21" t="s">
        <v>4</v>
      </c>
      <c r="N8" s="21" t="s">
        <v>4</v>
      </c>
      <c r="O8" s="21" t="s">
        <v>4</v>
      </c>
      <c r="P8" s="21" t="s">
        <v>5</v>
      </c>
      <c r="Q8" s="21" t="s">
        <v>4</v>
      </c>
      <c r="R8" s="21" t="s">
        <v>5</v>
      </c>
      <c r="S8" s="21" t="s">
        <v>4</v>
      </c>
      <c r="T8" s="21" t="s">
        <v>4</v>
      </c>
      <c r="U8" s="21" t="s">
        <v>4</v>
      </c>
      <c r="V8" s="22" t="s">
        <v>4</v>
      </c>
      <c r="W8" s="3">
        <f t="shared" si="0"/>
        <v>4</v>
      </c>
      <c r="X8" s="3">
        <f t="shared" si="1"/>
        <v>11</v>
      </c>
      <c r="Y8" s="85" t="s">
        <v>123</v>
      </c>
    </row>
    <row r="9" spans="1:25" s="3" customFormat="1" ht="58" x14ac:dyDescent="0.35">
      <c r="A9" s="27" t="s">
        <v>70</v>
      </c>
      <c r="B9" s="27" t="s">
        <v>15</v>
      </c>
      <c r="C9" s="72" t="s">
        <v>80</v>
      </c>
      <c r="D9" s="21" t="s">
        <v>4</v>
      </c>
      <c r="E9" s="71" t="s">
        <v>5</v>
      </c>
      <c r="F9" s="21" t="s">
        <v>4</v>
      </c>
      <c r="G9" s="21" t="s">
        <v>4</v>
      </c>
      <c r="H9" s="21" t="s">
        <v>4</v>
      </c>
      <c r="I9" s="21" t="s">
        <v>4</v>
      </c>
      <c r="J9" s="21" t="s">
        <v>4</v>
      </c>
      <c r="K9" s="21" t="s">
        <v>4</v>
      </c>
      <c r="L9" s="21" t="s">
        <v>4</v>
      </c>
      <c r="M9" s="21" t="s">
        <v>4</v>
      </c>
      <c r="N9" s="21" t="s">
        <v>4</v>
      </c>
      <c r="O9" s="21" t="s">
        <v>4</v>
      </c>
      <c r="P9" s="21" t="s">
        <v>4</v>
      </c>
      <c r="Q9" s="21" t="s">
        <v>4</v>
      </c>
      <c r="R9" s="21" t="s">
        <v>4</v>
      </c>
      <c r="S9" s="21" t="s">
        <v>4</v>
      </c>
      <c r="T9" s="21" t="s">
        <v>4</v>
      </c>
      <c r="U9" s="21" t="s">
        <v>4</v>
      </c>
      <c r="V9" s="22" t="s">
        <v>4</v>
      </c>
      <c r="W9" s="3">
        <f t="shared" si="0"/>
        <v>4</v>
      </c>
      <c r="X9" s="3">
        <f t="shared" si="1"/>
        <v>13</v>
      </c>
      <c r="Y9" s="85"/>
    </row>
    <row r="10" spans="1:25" s="3" customFormat="1" ht="101.25" customHeight="1" x14ac:dyDescent="0.35">
      <c r="A10" s="27" t="s">
        <v>70</v>
      </c>
      <c r="B10" s="27" t="s">
        <v>16</v>
      </c>
      <c r="C10" s="83" t="s">
        <v>81</v>
      </c>
      <c r="D10" s="21" t="s">
        <v>4</v>
      </c>
      <c r="E10" s="71" t="s">
        <v>5</v>
      </c>
      <c r="F10" s="21" t="s">
        <v>4</v>
      </c>
      <c r="G10" s="21" t="s">
        <v>4</v>
      </c>
      <c r="H10" s="21" t="s">
        <v>4</v>
      </c>
      <c r="I10" s="21" t="s">
        <v>4</v>
      </c>
      <c r="J10" s="21" t="s">
        <v>4</v>
      </c>
      <c r="K10" s="21" t="s">
        <v>4</v>
      </c>
      <c r="L10" s="21" t="s">
        <v>4</v>
      </c>
      <c r="M10" s="21" t="s">
        <v>4</v>
      </c>
      <c r="N10" s="21" t="s">
        <v>4</v>
      </c>
      <c r="O10" s="21" t="s">
        <v>4</v>
      </c>
      <c r="P10" s="21" t="s">
        <v>4</v>
      </c>
      <c r="Q10" s="21" t="s">
        <v>4</v>
      </c>
      <c r="R10" s="21" t="s">
        <v>4</v>
      </c>
      <c r="S10" s="21" t="s">
        <v>4</v>
      </c>
      <c r="T10" s="21" t="s">
        <v>4</v>
      </c>
      <c r="U10" s="21" t="s">
        <v>5</v>
      </c>
      <c r="V10" s="22" t="s">
        <v>4</v>
      </c>
      <c r="W10" s="3">
        <f t="shared" si="0"/>
        <v>4</v>
      </c>
      <c r="X10" s="3">
        <f t="shared" si="1"/>
        <v>12</v>
      </c>
      <c r="Y10" s="84" t="s">
        <v>124</v>
      </c>
    </row>
    <row r="11" spans="1:25" s="3" customFormat="1" ht="51" customHeight="1" x14ac:dyDescent="0.35">
      <c r="A11" s="27" t="s">
        <v>70</v>
      </c>
      <c r="B11" s="27" t="s">
        <v>17</v>
      </c>
      <c r="C11" s="72" t="s">
        <v>82</v>
      </c>
      <c r="D11" s="21" t="s">
        <v>4</v>
      </c>
      <c r="E11" s="71" t="s">
        <v>5</v>
      </c>
      <c r="F11" s="21" t="s">
        <v>4</v>
      </c>
      <c r="G11" s="21" t="s">
        <v>4</v>
      </c>
      <c r="H11" s="21" t="s">
        <v>4</v>
      </c>
      <c r="I11" s="21" t="s">
        <v>4</v>
      </c>
      <c r="J11" s="21" t="s">
        <v>4</v>
      </c>
      <c r="K11" s="21" t="s">
        <v>4</v>
      </c>
      <c r="L11" s="21" t="s">
        <v>4</v>
      </c>
      <c r="M11" s="21" t="s">
        <v>4</v>
      </c>
      <c r="N11" s="21" t="s">
        <v>4</v>
      </c>
      <c r="O11" s="21" t="s">
        <v>4</v>
      </c>
      <c r="P11" s="21" t="s">
        <v>4</v>
      </c>
      <c r="Q11" s="21" t="s">
        <v>4</v>
      </c>
      <c r="R11" s="21" t="s">
        <v>4</v>
      </c>
      <c r="S11" s="21" t="s">
        <v>4</v>
      </c>
      <c r="T11" s="21" t="s">
        <v>4</v>
      </c>
      <c r="U11" s="21" t="s">
        <v>4</v>
      </c>
      <c r="V11" s="22" t="s">
        <v>4</v>
      </c>
      <c r="W11" s="3">
        <f t="shared" si="0"/>
        <v>4</v>
      </c>
      <c r="X11" s="3">
        <f t="shared" si="1"/>
        <v>13</v>
      </c>
      <c r="Y11" s="85"/>
    </row>
    <row r="12" spans="1:25" s="3" customFormat="1" ht="148.5" customHeight="1" x14ac:dyDescent="0.35">
      <c r="A12" s="27" t="s">
        <v>70</v>
      </c>
      <c r="B12" s="27" t="s">
        <v>18</v>
      </c>
      <c r="C12" s="83" t="s">
        <v>83</v>
      </c>
      <c r="D12" s="21" t="s">
        <v>4</v>
      </c>
      <c r="E12" s="71" t="s">
        <v>5</v>
      </c>
      <c r="F12" s="21" t="s">
        <v>4</v>
      </c>
      <c r="G12" s="21" t="s">
        <v>4</v>
      </c>
      <c r="H12" s="21" t="s">
        <v>4</v>
      </c>
      <c r="I12" s="21" t="s">
        <v>4</v>
      </c>
      <c r="J12" s="21" t="s">
        <v>4</v>
      </c>
      <c r="K12" s="21" t="s">
        <v>4</v>
      </c>
      <c r="L12" s="21" t="s">
        <v>4</v>
      </c>
      <c r="M12" s="21" t="s">
        <v>4</v>
      </c>
      <c r="N12" s="21" t="s">
        <v>4</v>
      </c>
      <c r="O12" s="21" t="s">
        <v>4</v>
      </c>
      <c r="P12" s="21" t="s">
        <v>4</v>
      </c>
      <c r="Q12" s="21" t="s">
        <v>4</v>
      </c>
      <c r="R12" s="21" t="s">
        <v>4</v>
      </c>
      <c r="S12" s="21" t="s">
        <v>4</v>
      </c>
      <c r="T12" s="21" t="s">
        <v>5</v>
      </c>
      <c r="U12" s="21" t="s">
        <v>4</v>
      </c>
      <c r="V12" s="22" t="s">
        <v>4</v>
      </c>
      <c r="W12" s="3">
        <f t="shared" si="0"/>
        <v>4</v>
      </c>
      <c r="X12" s="3">
        <f t="shared" si="1"/>
        <v>12</v>
      </c>
      <c r="Y12" s="84" t="s">
        <v>125</v>
      </c>
    </row>
    <row r="13" spans="1:25" s="3" customFormat="1" ht="147.75" customHeight="1" x14ac:dyDescent="0.35">
      <c r="A13" s="27" t="s">
        <v>70</v>
      </c>
      <c r="B13" s="27" t="s">
        <v>19</v>
      </c>
      <c r="C13" s="83" t="s">
        <v>126</v>
      </c>
      <c r="D13" s="21" t="s">
        <v>4</v>
      </c>
      <c r="E13" s="71" t="s">
        <v>5</v>
      </c>
      <c r="F13" s="21" t="s">
        <v>4</v>
      </c>
      <c r="G13" s="21" t="s">
        <v>4</v>
      </c>
      <c r="H13" s="21" t="s">
        <v>4</v>
      </c>
      <c r="I13" s="21" t="s">
        <v>4</v>
      </c>
      <c r="J13" s="21" t="s">
        <v>4</v>
      </c>
      <c r="K13" s="21" t="s">
        <v>4</v>
      </c>
      <c r="L13" s="21" t="s">
        <v>4</v>
      </c>
      <c r="M13" s="21" t="s">
        <v>4</v>
      </c>
      <c r="N13" s="21" t="s">
        <v>4</v>
      </c>
      <c r="O13" s="21" t="s">
        <v>4</v>
      </c>
      <c r="P13" s="21" t="s">
        <v>4</v>
      </c>
      <c r="Q13" s="21" t="s">
        <v>4</v>
      </c>
      <c r="R13" s="21" t="s">
        <v>4</v>
      </c>
      <c r="S13" s="21" t="s">
        <v>4</v>
      </c>
      <c r="T13" s="21" t="s">
        <v>4</v>
      </c>
      <c r="U13" s="22" t="s">
        <v>4</v>
      </c>
      <c r="V13" s="22" t="s">
        <v>4</v>
      </c>
      <c r="W13" s="3">
        <f t="shared" si="0"/>
        <v>4</v>
      </c>
      <c r="X13" s="3">
        <f t="shared" si="1"/>
        <v>13</v>
      </c>
      <c r="Y13" s="84"/>
    </row>
    <row r="14" spans="1:25" s="3" customFormat="1" ht="126" x14ac:dyDescent="0.35">
      <c r="A14" s="69" t="s">
        <v>71</v>
      </c>
      <c r="B14" s="27" t="s">
        <v>13</v>
      </c>
      <c r="C14" s="83" t="s">
        <v>85</v>
      </c>
      <c r="D14" s="21" t="s">
        <v>4</v>
      </c>
      <c r="E14" s="71" t="s">
        <v>5</v>
      </c>
      <c r="F14" s="21" t="s">
        <v>4</v>
      </c>
      <c r="G14" s="21" t="s">
        <v>4</v>
      </c>
      <c r="H14" s="21" t="s">
        <v>4</v>
      </c>
      <c r="I14" s="21" t="s">
        <v>4</v>
      </c>
      <c r="J14" s="21" t="s">
        <v>4</v>
      </c>
      <c r="K14" s="21" t="s">
        <v>4</v>
      </c>
      <c r="L14" s="21" t="s">
        <v>4</v>
      </c>
      <c r="M14" s="21" t="s">
        <v>4</v>
      </c>
      <c r="N14" s="21" t="s">
        <v>4</v>
      </c>
      <c r="O14" s="21" t="s">
        <v>4</v>
      </c>
      <c r="P14" s="21" t="s">
        <v>4</v>
      </c>
      <c r="Q14" s="21" t="s">
        <v>4</v>
      </c>
      <c r="R14" s="21" t="s">
        <v>4</v>
      </c>
      <c r="S14" s="21" t="s">
        <v>4</v>
      </c>
      <c r="T14" s="21" t="s">
        <v>5</v>
      </c>
      <c r="U14" s="21" t="s">
        <v>4</v>
      </c>
      <c r="V14" s="22" t="s">
        <v>4</v>
      </c>
      <c r="W14" s="3">
        <f t="shared" si="0"/>
        <v>4</v>
      </c>
      <c r="X14" s="3">
        <f t="shared" si="1"/>
        <v>12</v>
      </c>
      <c r="Y14" s="84" t="s">
        <v>127</v>
      </c>
    </row>
    <row r="15" spans="1:25" s="3" customFormat="1" ht="264.75" customHeight="1" x14ac:dyDescent="0.35">
      <c r="A15" s="69" t="s">
        <v>71</v>
      </c>
      <c r="B15" s="27" t="s">
        <v>14</v>
      </c>
      <c r="C15" s="83" t="s">
        <v>86</v>
      </c>
      <c r="D15" s="21" t="s">
        <v>4</v>
      </c>
      <c r="E15" s="71" t="s">
        <v>5</v>
      </c>
      <c r="F15" s="21" t="s">
        <v>4</v>
      </c>
      <c r="G15" s="21" t="s">
        <v>5</v>
      </c>
      <c r="H15" s="21" t="s">
        <v>4</v>
      </c>
      <c r="I15" s="21" t="s">
        <v>4</v>
      </c>
      <c r="J15" s="21" t="s">
        <v>4</v>
      </c>
      <c r="K15" s="21" t="s">
        <v>4</v>
      </c>
      <c r="L15" s="21" t="s">
        <v>4</v>
      </c>
      <c r="M15" s="21" t="s">
        <v>4</v>
      </c>
      <c r="N15" s="21" t="s">
        <v>4</v>
      </c>
      <c r="O15" s="21" t="s">
        <v>4</v>
      </c>
      <c r="P15" s="21" t="s">
        <v>4</v>
      </c>
      <c r="Q15" s="21" t="s">
        <v>4</v>
      </c>
      <c r="R15" s="21" t="s">
        <v>4</v>
      </c>
      <c r="S15" s="21" t="s">
        <v>4</v>
      </c>
      <c r="T15" s="21" t="s">
        <v>4</v>
      </c>
      <c r="U15" s="21" t="s">
        <v>4</v>
      </c>
      <c r="V15" s="22" t="s">
        <v>4</v>
      </c>
      <c r="W15" s="3">
        <f t="shared" si="0"/>
        <v>3</v>
      </c>
      <c r="X15" s="3">
        <f t="shared" si="1"/>
        <v>13</v>
      </c>
      <c r="Y15" s="85" t="s">
        <v>128</v>
      </c>
    </row>
    <row r="16" spans="1:25" s="3" customFormat="1" ht="275.25" customHeight="1" x14ac:dyDescent="0.35">
      <c r="A16" s="27" t="s">
        <v>72</v>
      </c>
      <c r="B16" s="27" t="s">
        <v>13</v>
      </c>
      <c r="C16" s="83" t="s">
        <v>129</v>
      </c>
      <c r="D16" s="21" t="s">
        <v>4</v>
      </c>
      <c r="E16" s="71" t="s">
        <v>5</v>
      </c>
      <c r="F16" s="21" t="s">
        <v>4</v>
      </c>
      <c r="G16" s="21" t="s">
        <v>4</v>
      </c>
      <c r="H16" s="21" t="s">
        <v>5</v>
      </c>
      <c r="I16" s="21" t="s">
        <v>4</v>
      </c>
      <c r="J16" s="21" t="s">
        <v>4</v>
      </c>
      <c r="K16" s="21" t="s">
        <v>4</v>
      </c>
      <c r="L16" s="21" t="s">
        <v>4</v>
      </c>
      <c r="M16" s="21" t="s">
        <v>5</v>
      </c>
      <c r="N16" s="21" t="s">
        <v>4</v>
      </c>
      <c r="O16" s="21" t="s">
        <v>4</v>
      </c>
      <c r="P16" s="21" t="s">
        <v>4</v>
      </c>
      <c r="Q16" s="21" t="s">
        <v>4</v>
      </c>
      <c r="R16" s="21" t="s">
        <v>4</v>
      </c>
      <c r="S16" s="21" t="s">
        <v>4</v>
      </c>
      <c r="T16" s="21" t="s">
        <v>5</v>
      </c>
      <c r="U16" s="21" t="s">
        <v>4</v>
      </c>
      <c r="V16" s="22" t="s">
        <v>4</v>
      </c>
      <c r="W16" s="3">
        <f t="shared" si="0"/>
        <v>3</v>
      </c>
      <c r="X16" s="3">
        <f t="shared" si="1"/>
        <v>11</v>
      </c>
      <c r="Y16" s="84" t="s">
        <v>130</v>
      </c>
    </row>
    <row r="17" spans="1:25" s="3" customFormat="1" ht="29" x14ac:dyDescent="0.35">
      <c r="A17" s="27" t="s">
        <v>72</v>
      </c>
      <c r="B17" s="27" t="s">
        <v>14</v>
      </c>
      <c r="C17" s="72" t="s">
        <v>88</v>
      </c>
      <c r="D17" s="21" t="s">
        <v>4</v>
      </c>
      <c r="E17" s="71" t="s">
        <v>5</v>
      </c>
      <c r="F17" s="21" t="s">
        <v>4</v>
      </c>
      <c r="G17" s="21" t="s">
        <v>4</v>
      </c>
      <c r="H17" s="21" t="s">
        <v>4</v>
      </c>
      <c r="I17" s="21" t="s">
        <v>4</v>
      </c>
      <c r="J17" s="21" t="s">
        <v>4</v>
      </c>
      <c r="K17" s="21" t="s">
        <v>4</v>
      </c>
      <c r="L17" s="21" t="s">
        <v>4</v>
      </c>
      <c r="M17" s="21" t="s">
        <v>4</v>
      </c>
      <c r="N17" s="21" t="s">
        <v>4</v>
      </c>
      <c r="O17" s="21" t="s">
        <v>4</v>
      </c>
      <c r="P17" s="21" t="s">
        <v>4</v>
      </c>
      <c r="Q17" s="21" t="s">
        <v>4</v>
      </c>
      <c r="R17" s="21" t="s">
        <v>4</v>
      </c>
      <c r="S17" s="21" t="s">
        <v>4</v>
      </c>
      <c r="T17" s="21" t="s">
        <v>4</v>
      </c>
      <c r="U17" s="21" t="s">
        <v>4</v>
      </c>
      <c r="V17" s="22" t="s">
        <v>4</v>
      </c>
      <c r="W17" s="3">
        <f t="shared" si="0"/>
        <v>4</v>
      </c>
      <c r="X17" s="3">
        <f t="shared" si="1"/>
        <v>13</v>
      </c>
      <c r="Y17" s="85"/>
    </row>
    <row r="18" spans="1:25" s="3" customFormat="1" ht="147" customHeight="1" x14ac:dyDescent="0.35">
      <c r="A18" s="27" t="s">
        <v>72</v>
      </c>
      <c r="B18" s="27" t="s">
        <v>15</v>
      </c>
      <c r="C18" s="72" t="s">
        <v>89</v>
      </c>
      <c r="D18" s="21" t="s">
        <v>4</v>
      </c>
      <c r="E18" s="71" t="s">
        <v>5</v>
      </c>
      <c r="F18" s="21" t="s">
        <v>4</v>
      </c>
      <c r="G18" s="21" t="s">
        <v>4</v>
      </c>
      <c r="H18" s="21" t="s">
        <v>4</v>
      </c>
      <c r="I18" s="21" t="s">
        <v>4</v>
      </c>
      <c r="J18" s="21" t="s">
        <v>4</v>
      </c>
      <c r="K18" s="21" t="s">
        <v>4</v>
      </c>
      <c r="L18" s="21" t="s">
        <v>4</v>
      </c>
      <c r="M18" s="21" t="s">
        <v>4</v>
      </c>
      <c r="N18" s="21" t="s">
        <v>4</v>
      </c>
      <c r="O18" s="21" t="s">
        <v>4</v>
      </c>
      <c r="P18" s="21" t="s">
        <v>4</v>
      </c>
      <c r="Q18" s="21" t="s">
        <v>4</v>
      </c>
      <c r="R18" s="21" t="s">
        <v>4</v>
      </c>
      <c r="S18" s="21" t="s">
        <v>4</v>
      </c>
      <c r="T18" s="21" t="s">
        <v>4</v>
      </c>
      <c r="U18" s="21" t="s">
        <v>4</v>
      </c>
      <c r="V18" s="22" t="s">
        <v>4</v>
      </c>
      <c r="W18" s="3">
        <f t="shared" si="0"/>
        <v>4</v>
      </c>
      <c r="X18" s="3">
        <f t="shared" si="1"/>
        <v>13</v>
      </c>
      <c r="Y18" s="85"/>
    </row>
    <row r="19" spans="1:25" s="3" customFormat="1" ht="78.75" customHeight="1" x14ac:dyDescent="0.35">
      <c r="A19" s="27" t="s">
        <v>72</v>
      </c>
      <c r="B19" s="27" t="s">
        <v>16</v>
      </c>
      <c r="C19" s="83" t="s">
        <v>131</v>
      </c>
      <c r="D19" s="21" t="s">
        <v>4</v>
      </c>
      <c r="E19" s="71" t="s">
        <v>5</v>
      </c>
      <c r="F19" s="21" t="s">
        <v>4</v>
      </c>
      <c r="G19" s="21" t="s">
        <v>4</v>
      </c>
      <c r="H19" s="21" t="s">
        <v>4</v>
      </c>
      <c r="I19" s="21" t="s">
        <v>4</v>
      </c>
      <c r="J19" s="21" t="s">
        <v>4</v>
      </c>
      <c r="K19" s="21" t="s">
        <v>4</v>
      </c>
      <c r="L19" s="21" t="s">
        <v>4</v>
      </c>
      <c r="M19" s="21" t="s">
        <v>4</v>
      </c>
      <c r="N19" s="21" t="s">
        <v>4</v>
      </c>
      <c r="O19" s="21" t="s">
        <v>5</v>
      </c>
      <c r="P19" s="21" t="s">
        <v>4</v>
      </c>
      <c r="Q19" s="21" t="s">
        <v>4</v>
      </c>
      <c r="R19" s="21" t="s">
        <v>4</v>
      </c>
      <c r="S19" s="21" t="s">
        <v>4</v>
      </c>
      <c r="T19" s="21" t="s">
        <v>4</v>
      </c>
      <c r="U19" s="21" t="s">
        <v>4</v>
      </c>
      <c r="V19" s="22" t="s">
        <v>4</v>
      </c>
      <c r="W19" s="3">
        <f t="shared" si="0"/>
        <v>4</v>
      </c>
      <c r="X19" s="3">
        <f t="shared" si="1"/>
        <v>12</v>
      </c>
      <c r="Y19" s="84" t="s">
        <v>132</v>
      </c>
    </row>
    <row r="20" spans="1:25" s="3" customFormat="1" ht="29" x14ac:dyDescent="0.35">
      <c r="A20" s="27" t="s">
        <v>72</v>
      </c>
      <c r="B20" s="27" t="s">
        <v>17</v>
      </c>
      <c r="C20" s="72" t="s">
        <v>91</v>
      </c>
      <c r="D20" s="21" t="s">
        <v>4</v>
      </c>
      <c r="E20" s="71" t="s">
        <v>5</v>
      </c>
      <c r="F20" s="21" t="s">
        <v>4</v>
      </c>
      <c r="G20" s="21" t="s">
        <v>4</v>
      </c>
      <c r="H20" s="21" t="s">
        <v>4</v>
      </c>
      <c r="I20" s="21" t="s">
        <v>4</v>
      </c>
      <c r="J20" s="21" t="s">
        <v>4</v>
      </c>
      <c r="K20" s="21" t="s">
        <v>4</v>
      </c>
      <c r="L20" s="21" t="s">
        <v>4</v>
      </c>
      <c r="M20" s="21" t="s">
        <v>4</v>
      </c>
      <c r="N20" s="21" t="s">
        <v>4</v>
      </c>
      <c r="O20" s="21" t="s">
        <v>4</v>
      </c>
      <c r="P20" s="21" t="s">
        <v>4</v>
      </c>
      <c r="Q20" s="21" t="s">
        <v>4</v>
      </c>
      <c r="R20" s="21" t="s">
        <v>4</v>
      </c>
      <c r="S20" s="21" t="s">
        <v>4</v>
      </c>
      <c r="T20" s="21" t="s">
        <v>4</v>
      </c>
      <c r="U20" s="21" t="s">
        <v>4</v>
      </c>
      <c r="V20" s="22" t="s">
        <v>4</v>
      </c>
      <c r="W20" s="3">
        <f t="shared" si="0"/>
        <v>4</v>
      </c>
      <c r="X20" s="3">
        <f t="shared" si="1"/>
        <v>13</v>
      </c>
      <c r="Y20" s="85"/>
    </row>
    <row r="21" spans="1:25" s="3" customFormat="1" ht="185" x14ac:dyDescent="0.35">
      <c r="A21" s="27" t="s">
        <v>72</v>
      </c>
      <c r="B21" s="27" t="s">
        <v>18</v>
      </c>
      <c r="C21" s="83" t="s">
        <v>133</v>
      </c>
      <c r="D21" s="21" t="s">
        <v>4</v>
      </c>
      <c r="E21" s="71" t="s">
        <v>5</v>
      </c>
      <c r="F21" s="21" t="s">
        <v>4</v>
      </c>
      <c r="G21" s="21" t="s">
        <v>4</v>
      </c>
      <c r="H21" s="21" t="s">
        <v>4</v>
      </c>
      <c r="I21" s="21" t="s">
        <v>4</v>
      </c>
      <c r="J21" s="21" t="s">
        <v>4</v>
      </c>
      <c r="K21" s="21" t="s">
        <v>4</v>
      </c>
      <c r="L21" s="21" t="s">
        <v>4</v>
      </c>
      <c r="M21" s="21" t="s">
        <v>4</v>
      </c>
      <c r="N21" s="21" t="s">
        <v>4</v>
      </c>
      <c r="O21" s="21" t="s">
        <v>4</v>
      </c>
      <c r="P21" s="21" t="s">
        <v>4</v>
      </c>
      <c r="Q21" s="21" t="s">
        <v>4</v>
      </c>
      <c r="R21" s="21" t="s">
        <v>4</v>
      </c>
      <c r="S21" s="21" t="s">
        <v>4</v>
      </c>
      <c r="T21" s="21" t="s">
        <v>4</v>
      </c>
      <c r="U21" s="21" t="s">
        <v>4</v>
      </c>
      <c r="V21" s="22" t="s">
        <v>4</v>
      </c>
      <c r="W21" s="3">
        <f t="shared" si="0"/>
        <v>4</v>
      </c>
      <c r="X21" s="3">
        <f t="shared" si="1"/>
        <v>13</v>
      </c>
      <c r="Y21" s="84"/>
    </row>
    <row r="22" spans="1:25" s="3" customFormat="1" ht="179.25" customHeight="1" x14ac:dyDescent="0.35">
      <c r="A22" s="27" t="s">
        <v>72</v>
      </c>
      <c r="B22" s="27" t="s">
        <v>19</v>
      </c>
      <c r="C22" s="83" t="s">
        <v>134</v>
      </c>
      <c r="D22" s="21" t="s">
        <v>4</v>
      </c>
      <c r="E22" s="71" t="s">
        <v>5</v>
      </c>
      <c r="F22" s="21" t="s">
        <v>4</v>
      </c>
      <c r="G22" s="21" t="s">
        <v>4</v>
      </c>
      <c r="H22" s="21" t="s">
        <v>5</v>
      </c>
      <c r="I22" s="21" t="s">
        <v>4</v>
      </c>
      <c r="J22" s="21" t="s">
        <v>4</v>
      </c>
      <c r="K22" s="21" t="s">
        <v>4</v>
      </c>
      <c r="L22" s="21" t="s">
        <v>5</v>
      </c>
      <c r="M22" s="21" t="s">
        <v>4</v>
      </c>
      <c r="N22" s="21" t="s">
        <v>4</v>
      </c>
      <c r="O22" s="21" t="s">
        <v>4</v>
      </c>
      <c r="P22" s="21" t="s">
        <v>4</v>
      </c>
      <c r="Q22" s="21" t="s">
        <v>4</v>
      </c>
      <c r="R22" s="21" t="s">
        <v>4</v>
      </c>
      <c r="S22" s="21" t="s">
        <v>4</v>
      </c>
      <c r="T22" s="21" t="s">
        <v>4</v>
      </c>
      <c r="U22" s="21" t="s">
        <v>4</v>
      </c>
      <c r="V22" s="22" t="s">
        <v>4</v>
      </c>
      <c r="W22" s="3">
        <f t="shared" si="0"/>
        <v>3</v>
      </c>
      <c r="X22" s="3">
        <f t="shared" si="1"/>
        <v>12</v>
      </c>
      <c r="Y22" s="84" t="s">
        <v>135</v>
      </c>
    </row>
    <row r="23" spans="1:25" ht="130.5" x14ac:dyDescent="0.35">
      <c r="A23" s="27" t="s">
        <v>72</v>
      </c>
      <c r="B23" s="27" t="s">
        <v>20</v>
      </c>
      <c r="C23" s="72" t="s">
        <v>94</v>
      </c>
      <c r="D23" s="21" t="s">
        <v>4</v>
      </c>
      <c r="E23" s="71" t="s">
        <v>5</v>
      </c>
      <c r="F23" s="21" t="s">
        <v>4</v>
      </c>
      <c r="G23" s="21" t="s">
        <v>4</v>
      </c>
      <c r="H23" s="21" t="s">
        <v>4</v>
      </c>
      <c r="I23" s="21" t="s">
        <v>4</v>
      </c>
      <c r="J23" s="21" t="s">
        <v>4</v>
      </c>
      <c r="K23" s="21" t="s">
        <v>4</v>
      </c>
      <c r="L23" s="21" t="s">
        <v>4</v>
      </c>
      <c r="M23" s="21" t="s">
        <v>4</v>
      </c>
      <c r="N23" s="21" t="s">
        <v>4</v>
      </c>
      <c r="O23" s="21" t="s">
        <v>4</v>
      </c>
      <c r="P23" s="21" t="s">
        <v>4</v>
      </c>
      <c r="Q23" s="21" t="s">
        <v>4</v>
      </c>
      <c r="R23" s="21" t="s">
        <v>4</v>
      </c>
      <c r="S23" s="21" t="s">
        <v>4</v>
      </c>
      <c r="T23" s="21" t="s">
        <v>4</v>
      </c>
      <c r="U23" s="21" t="s">
        <v>4</v>
      </c>
      <c r="V23" s="22" t="s">
        <v>4</v>
      </c>
      <c r="W23" s="3">
        <f t="shared" si="0"/>
        <v>4</v>
      </c>
      <c r="X23" s="3">
        <f t="shared" si="1"/>
        <v>13</v>
      </c>
      <c r="Y23" s="85"/>
    </row>
    <row r="24" spans="1:25" ht="43.5" x14ac:dyDescent="0.35">
      <c r="A24" s="27" t="s">
        <v>72</v>
      </c>
      <c r="B24" s="27" t="s">
        <v>21</v>
      </c>
      <c r="C24" s="72" t="s">
        <v>95</v>
      </c>
      <c r="D24" s="21" t="s">
        <v>4</v>
      </c>
      <c r="E24" s="71" t="s">
        <v>5</v>
      </c>
      <c r="F24" s="21" t="s">
        <v>4</v>
      </c>
      <c r="G24" s="21" t="s">
        <v>4</v>
      </c>
      <c r="H24" s="21" t="s">
        <v>4</v>
      </c>
      <c r="I24" s="21" t="s">
        <v>4</v>
      </c>
      <c r="J24" s="21" t="s">
        <v>4</v>
      </c>
      <c r="K24" s="21" t="s">
        <v>4</v>
      </c>
      <c r="L24" s="21" t="s">
        <v>4</v>
      </c>
      <c r="M24" s="21" t="s">
        <v>4</v>
      </c>
      <c r="N24" s="21" t="s">
        <v>4</v>
      </c>
      <c r="O24" s="21" t="s">
        <v>4</v>
      </c>
      <c r="P24" s="21" t="s">
        <v>4</v>
      </c>
      <c r="Q24" s="21" t="s">
        <v>4</v>
      </c>
      <c r="R24" s="21" t="s">
        <v>4</v>
      </c>
      <c r="S24" s="21" t="s">
        <v>4</v>
      </c>
      <c r="T24" s="21" t="s">
        <v>4</v>
      </c>
      <c r="U24" s="21" t="s">
        <v>4</v>
      </c>
      <c r="V24" s="22" t="s">
        <v>4</v>
      </c>
      <c r="W24" s="3">
        <f t="shared" si="0"/>
        <v>4</v>
      </c>
      <c r="X24" s="3">
        <f t="shared" si="1"/>
        <v>13</v>
      </c>
      <c r="Y24" s="85"/>
    </row>
    <row r="25" spans="1:25" ht="29" x14ac:dyDescent="0.35">
      <c r="A25" s="27" t="s">
        <v>72</v>
      </c>
      <c r="B25" s="27" t="s">
        <v>22</v>
      </c>
      <c r="C25" s="72" t="s">
        <v>96</v>
      </c>
      <c r="D25" s="21" t="s">
        <v>4</v>
      </c>
      <c r="E25" s="71" t="s">
        <v>5</v>
      </c>
      <c r="F25" s="21" t="s">
        <v>4</v>
      </c>
      <c r="G25" s="21" t="s">
        <v>4</v>
      </c>
      <c r="H25" s="21" t="s">
        <v>4</v>
      </c>
      <c r="I25" s="21" t="s">
        <v>4</v>
      </c>
      <c r="J25" s="21" t="s">
        <v>4</v>
      </c>
      <c r="K25" s="21" t="s">
        <v>4</v>
      </c>
      <c r="L25" s="21" t="s">
        <v>4</v>
      </c>
      <c r="M25" s="21" t="s">
        <v>4</v>
      </c>
      <c r="N25" s="21" t="s">
        <v>4</v>
      </c>
      <c r="O25" s="21" t="s">
        <v>4</v>
      </c>
      <c r="P25" s="21" t="s">
        <v>4</v>
      </c>
      <c r="Q25" s="21" t="s">
        <v>4</v>
      </c>
      <c r="R25" s="21" t="s">
        <v>4</v>
      </c>
      <c r="S25" s="21" t="s">
        <v>4</v>
      </c>
      <c r="T25" s="21" t="s">
        <v>4</v>
      </c>
      <c r="U25" s="21" t="s">
        <v>4</v>
      </c>
      <c r="V25" s="22" t="s">
        <v>4</v>
      </c>
      <c r="W25" s="3">
        <f t="shared" si="0"/>
        <v>4</v>
      </c>
      <c r="X25" s="3">
        <f t="shared" si="1"/>
        <v>13</v>
      </c>
      <c r="Y25" s="85"/>
    </row>
    <row r="26" spans="1:25" ht="43.5" x14ac:dyDescent="0.35">
      <c r="A26" s="27" t="s">
        <v>72</v>
      </c>
      <c r="B26" s="27" t="s">
        <v>23</v>
      </c>
      <c r="C26" s="72" t="s">
        <v>97</v>
      </c>
      <c r="D26" s="21" t="s">
        <v>4</v>
      </c>
      <c r="E26" s="71" t="s">
        <v>5</v>
      </c>
      <c r="F26" s="21" t="s">
        <v>4</v>
      </c>
      <c r="G26" s="21" t="s">
        <v>4</v>
      </c>
      <c r="H26" s="21" t="s">
        <v>4</v>
      </c>
      <c r="I26" s="21" t="s">
        <v>4</v>
      </c>
      <c r="J26" s="21" t="s">
        <v>4</v>
      </c>
      <c r="K26" s="21" t="s">
        <v>4</v>
      </c>
      <c r="L26" s="21" t="s">
        <v>4</v>
      </c>
      <c r="M26" s="21" t="s">
        <v>4</v>
      </c>
      <c r="N26" s="21" t="s">
        <v>4</v>
      </c>
      <c r="O26" s="21" t="s">
        <v>4</v>
      </c>
      <c r="P26" s="21" t="s">
        <v>4</v>
      </c>
      <c r="Q26" s="21" t="s">
        <v>4</v>
      </c>
      <c r="R26" s="21" t="s">
        <v>4</v>
      </c>
      <c r="S26" s="21" t="s">
        <v>4</v>
      </c>
      <c r="T26" s="21" t="s">
        <v>4</v>
      </c>
      <c r="U26" s="21" t="s">
        <v>4</v>
      </c>
      <c r="V26" s="22" t="s">
        <v>4</v>
      </c>
      <c r="W26" s="3">
        <f t="shared" si="0"/>
        <v>4</v>
      </c>
      <c r="X26" s="3">
        <f t="shared" si="1"/>
        <v>13</v>
      </c>
      <c r="Y26" s="85"/>
    </row>
    <row r="27" spans="1:25" ht="29" x14ac:dyDescent="0.35">
      <c r="A27" s="27" t="s">
        <v>72</v>
      </c>
      <c r="B27" s="27" t="s">
        <v>32</v>
      </c>
      <c r="C27" s="72" t="s">
        <v>98</v>
      </c>
      <c r="D27" s="21" t="s">
        <v>4</v>
      </c>
      <c r="E27" s="71" t="s">
        <v>5</v>
      </c>
      <c r="F27" s="21" t="s">
        <v>4</v>
      </c>
      <c r="G27" s="21" t="s">
        <v>4</v>
      </c>
      <c r="H27" s="21" t="s">
        <v>4</v>
      </c>
      <c r="I27" s="21" t="s">
        <v>4</v>
      </c>
      <c r="J27" s="21" t="s">
        <v>4</v>
      </c>
      <c r="K27" s="21" t="s">
        <v>4</v>
      </c>
      <c r="L27" s="21" t="s">
        <v>4</v>
      </c>
      <c r="M27" s="21" t="s">
        <v>4</v>
      </c>
      <c r="N27" s="21" t="s">
        <v>4</v>
      </c>
      <c r="O27" s="21" t="s">
        <v>4</v>
      </c>
      <c r="P27" s="21" t="s">
        <v>4</v>
      </c>
      <c r="Q27" s="21" t="s">
        <v>4</v>
      </c>
      <c r="R27" s="21" t="s">
        <v>4</v>
      </c>
      <c r="S27" s="21" t="s">
        <v>4</v>
      </c>
      <c r="T27" s="21" t="s">
        <v>4</v>
      </c>
      <c r="U27" s="21" t="s">
        <v>4</v>
      </c>
      <c r="V27" s="22" t="s">
        <v>4</v>
      </c>
      <c r="W27" s="3">
        <f t="shared" si="0"/>
        <v>4</v>
      </c>
      <c r="X27" s="3">
        <f t="shared" si="1"/>
        <v>13</v>
      </c>
      <c r="Y27" s="85"/>
    </row>
    <row r="28" spans="1:25" ht="43.5" x14ac:dyDescent="0.35">
      <c r="A28" s="27" t="s">
        <v>72</v>
      </c>
      <c r="B28" s="27" t="s">
        <v>33</v>
      </c>
      <c r="C28" s="72" t="s">
        <v>99</v>
      </c>
      <c r="D28" s="21" t="s">
        <v>4</v>
      </c>
      <c r="E28" s="71" t="s">
        <v>5</v>
      </c>
      <c r="F28" s="21" t="s">
        <v>4</v>
      </c>
      <c r="G28" s="21" t="s">
        <v>4</v>
      </c>
      <c r="H28" s="21" t="s">
        <v>4</v>
      </c>
      <c r="I28" s="21" t="s">
        <v>4</v>
      </c>
      <c r="J28" s="21" t="s">
        <v>4</v>
      </c>
      <c r="K28" s="21" t="s">
        <v>4</v>
      </c>
      <c r="L28" s="21" t="s">
        <v>4</v>
      </c>
      <c r="M28" s="21" t="s">
        <v>4</v>
      </c>
      <c r="N28" s="21" t="s">
        <v>4</v>
      </c>
      <c r="O28" s="21" t="s">
        <v>4</v>
      </c>
      <c r="P28" s="21" t="s">
        <v>4</v>
      </c>
      <c r="Q28" s="21" t="s">
        <v>4</v>
      </c>
      <c r="R28" s="21" t="s">
        <v>4</v>
      </c>
      <c r="S28" s="21" t="s">
        <v>4</v>
      </c>
      <c r="T28" s="21" t="s">
        <v>4</v>
      </c>
      <c r="U28" s="21" t="s">
        <v>4</v>
      </c>
      <c r="V28" s="22" t="s">
        <v>4</v>
      </c>
      <c r="W28" s="3">
        <f t="shared" si="0"/>
        <v>4</v>
      </c>
      <c r="X28" s="3">
        <f t="shared" si="1"/>
        <v>13</v>
      </c>
      <c r="Y28" s="85"/>
    </row>
    <row r="29" spans="1:25" ht="166.5" x14ac:dyDescent="0.35">
      <c r="A29" s="27" t="s">
        <v>72</v>
      </c>
      <c r="B29" s="27" t="s">
        <v>34</v>
      </c>
      <c r="C29" s="83" t="s">
        <v>136</v>
      </c>
      <c r="D29" s="21" t="s">
        <v>4</v>
      </c>
      <c r="E29" s="71" t="s">
        <v>5</v>
      </c>
      <c r="F29" s="21" t="s">
        <v>4</v>
      </c>
      <c r="G29" s="21" t="s">
        <v>4</v>
      </c>
      <c r="H29" s="21" t="s">
        <v>4</v>
      </c>
      <c r="I29" s="21" t="s">
        <v>4</v>
      </c>
      <c r="J29" s="21" t="s">
        <v>4</v>
      </c>
      <c r="K29" s="21" t="s">
        <v>4</v>
      </c>
      <c r="L29" s="21" t="s">
        <v>4</v>
      </c>
      <c r="M29" s="21" t="s">
        <v>4</v>
      </c>
      <c r="N29" s="21" t="s">
        <v>4</v>
      </c>
      <c r="O29" s="21" t="s">
        <v>4</v>
      </c>
      <c r="P29" s="21" t="s">
        <v>4</v>
      </c>
      <c r="Q29" s="21" t="s">
        <v>4</v>
      </c>
      <c r="R29" s="21" t="s">
        <v>4</v>
      </c>
      <c r="S29" s="21" t="s">
        <v>4</v>
      </c>
      <c r="T29" s="21" t="s">
        <v>5</v>
      </c>
      <c r="U29" s="21" t="s">
        <v>4</v>
      </c>
      <c r="V29" s="22" t="s">
        <v>4</v>
      </c>
      <c r="W29" s="3">
        <f t="shared" si="0"/>
        <v>4</v>
      </c>
      <c r="X29" s="3">
        <f t="shared" si="1"/>
        <v>12</v>
      </c>
      <c r="Y29" s="84" t="s">
        <v>137</v>
      </c>
    </row>
    <row r="30" spans="1:25" ht="87" x14ac:dyDescent="0.35">
      <c r="A30" s="27" t="s">
        <v>72</v>
      </c>
      <c r="B30" s="27" t="s">
        <v>35</v>
      </c>
      <c r="C30" s="72" t="s">
        <v>101</v>
      </c>
      <c r="D30" s="21" t="s">
        <v>4</v>
      </c>
      <c r="E30" s="71" t="s">
        <v>5</v>
      </c>
      <c r="F30" s="21" t="s">
        <v>4</v>
      </c>
      <c r="G30" s="21" t="s">
        <v>4</v>
      </c>
      <c r="H30" s="21" t="s">
        <v>4</v>
      </c>
      <c r="I30" s="21" t="s">
        <v>4</v>
      </c>
      <c r="J30" s="21" t="s">
        <v>4</v>
      </c>
      <c r="K30" s="21" t="s">
        <v>4</v>
      </c>
      <c r="L30" s="21" t="s">
        <v>4</v>
      </c>
      <c r="M30" s="21" t="s">
        <v>4</v>
      </c>
      <c r="N30" s="21" t="s">
        <v>4</v>
      </c>
      <c r="O30" s="21" t="s">
        <v>4</v>
      </c>
      <c r="P30" s="21" t="s">
        <v>4</v>
      </c>
      <c r="Q30" s="21" t="s">
        <v>4</v>
      </c>
      <c r="R30" s="21" t="s">
        <v>4</v>
      </c>
      <c r="S30" s="21" t="s">
        <v>4</v>
      </c>
      <c r="T30" s="21" t="s">
        <v>4</v>
      </c>
      <c r="U30" s="21" t="s">
        <v>4</v>
      </c>
      <c r="V30" s="22" t="s">
        <v>4</v>
      </c>
      <c r="W30" s="3">
        <f t="shared" si="0"/>
        <v>4</v>
      </c>
      <c r="X30" s="3">
        <f t="shared" si="1"/>
        <v>13</v>
      </c>
      <c r="Y30" s="85"/>
    </row>
    <row r="31" spans="1:25" ht="29" x14ac:dyDescent="0.35">
      <c r="A31" s="27" t="s">
        <v>72</v>
      </c>
      <c r="B31" s="27" t="s">
        <v>36</v>
      </c>
      <c r="C31" s="72" t="s">
        <v>102</v>
      </c>
      <c r="D31" s="21" t="s">
        <v>4</v>
      </c>
      <c r="E31" s="71" t="s">
        <v>5</v>
      </c>
      <c r="F31" s="21" t="s">
        <v>4</v>
      </c>
      <c r="G31" s="21" t="s">
        <v>4</v>
      </c>
      <c r="H31" s="21" t="s">
        <v>4</v>
      </c>
      <c r="I31" s="21" t="s">
        <v>4</v>
      </c>
      <c r="J31" s="21" t="s">
        <v>4</v>
      </c>
      <c r="K31" s="21" t="s">
        <v>4</v>
      </c>
      <c r="L31" s="21" t="s">
        <v>4</v>
      </c>
      <c r="M31" s="21" t="s">
        <v>4</v>
      </c>
      <c r="N31" s="21" t="s">
        <v>4</v>
      </c>
      <c r="O31" s="21" t="s">
        <v>4</v>
      </c>
      <c r="P31" s="21" t="s">
        <v>4</v>
      </c>
      <c r="Q31" s="21" t="s">
        <v>4</v>
      </c>
      <c r="R31" s="21" t="s">
        <v>4</v>
      </c>
      <c r="S31" s="21" t="s">
        <v>4</v>
      </c>
      <c r="T31" s="21" t="s">
        <v>4</v>
      </c>
      <c r="U31" s="21" t="s">
        <v>4</v>
      </c>
      <c r="V31" s="22" t="s">
        <v>4</v>
      </c>
      <c r="W31" s="3">
        <f t="shared" si="0"/>
        <v>4</v>
      </c>
      <c r="X31" s="3">
        <f t="shared" si="1"/>
        <v>13</v>
      </c>
      <c r="Y31" s="85"/>
    </row>
    <row r="32" spans="1:25" ht="407" x14ac:dyDescent="0.35">
      <c r="A32" s="69" t="s">
        <v>73</v>
      </c>
      <c r="B32" s="27" t="s">
        <v>13</v>
      </c>
      <c r="C32" s="83" t="s">
        <v>138</v>
      </c>
      <c r="D32" s="21" t="s">
        <v>4</v>
      </c>
      <c r="E32" s="71" t="s">
        <v>5</v>
      </c>
      <c r="F32" s="21" t="s">
        <v>4</v>
      </c>
      <c r="G32" s="21" t="s">
        <v>4</v>
      </c>
      <c r="H32" s="21" t="s">
        <v>4</v>
      </c>
      <c r="I32" s="21" t="s">
        <v>4</v>
      </c>
      <c r="J32" s="21" t="s">
        <v>4</v>
      </c>
      <c r="K32" s="21" t="s">
        <v>4</v>
      </c>
      <c r="L32" s="21" t="s">
        <v>4</v>
      </c>
      <c r="M32" s="21" t="s">
        <v>4</v>
      </c>
      <c r="N32" s="21" t="s">
        <v>4</v>
      </c>
      <c r="O32" s="21" t="s">
        <v>4</v>
      </c>
      <c r="P32" s="21" t="s">
        <v>4</v>
      </c>
      <c r="Q32" s="21" t="s">
        <v>4</v>
      </c>
      <c r="R32" s="21" t="s">
        <v>4</v>
      </c>
      <c r="S32" s="21" t="s">
        <v>4</v>
      </c>
      <c r="T32" s="21" t="s">
        <v>5</v>
      </c>
      <c r="U32" s="21" t="s">
        <v>4</v>
      </c>
      <c r="V32" s="22" t="s">
        <v>4</v>
      </c>
      <c r="W32" s="3">
        <f t="shared" si="0"/>
        <v>4</v>
      </c>
      <c r="X32" s="3">
        <f t="shared" si="1"/>
        <v>12</v>
      </c>
      <c r="Y32" s="84" t="s">
        <v>139</v>
      </c>
    </row>
    <row r="33" spans="1:25" ht="90" customHeight="1" x14ac:dyDescent="0.35">
      <c r="A33" s="69" t="s">
        <v>73</v>
      </c>
      <c r="B33" s="27" t="s">
        <v>14</v>
      </c>
      <c r="C33" s="72" t="s">
        <v>104</v>
      </c>
      <c r="D33" s="21" t="s">
        <v>4</v>
      </c>
      <c r="E33" s="71" t="s">
        <v>5</v>
      </c>
      <c r="F33" s="21" t="s">
        <v>4</v>
      </c>
      <c r="G33" s="21" t="s">
        <v>4</v>
      </c>
      <c r="H33" s="21" t="s">
        <v>4</v>
      </c>
      <c r="I33" s="21" t="s">
        <v>4</v>
      </c>
      <c r="J33" s="21" t="s">
        <v>4</v>
      </c>
      <c r="K33" s="21" t="s">
        <v>4</v>
      </c>
      <c r="L33" s="21" t="s">
        <v>4</v>
      </c>
      <c r="M33" s="21" t="s">
        <v>4</v>
      </c>
      <c r="N33" s="21" t="s">
        <v>4</v>
      </c>
      <c r="O33" s="21" t="s">
        <v>4</v>
      </c>
      <c r="P33" s="21" t="s">
        <v>4</v>
      </c>
      <c r="Q33" s="21" t="s">
        <v>4</v>
      </c>
      <c r="R33" s="21" t="s">
        <v>4</v>
      </c>
      <c r="S33" s="21" t="s">
        <v>4</v>
      </c>
      <c r="T33" s="21" t="s">
        <v>4</v>
      </c>
      <c r="U33" s="21" t="s">
        <v>4</v>
      </c>
      <c r="V33" s="22" t="s">
        <v>4</v>
      </c>
      <c r="W33" s="3">
        <f t="shared" si="0"/>
        <v>4</v>
      </c>
      <c r="X33" s="3">
        <f t="shared" si="1"/>
        <v>13</v>
      </c>
      <c r="Y33" s="85"/>
    </row>
    <row r="34" spans="1:25" x14ac:dyDescent="0.35">
      <c r="A34" s="69" t="s">
        <v>73</v>
      </c>
      <c r="B34" s="27" t="s">
        <v>15</v>
      </c>
      <c r="C34" s="72" t="s">
        <v>105</v>
      </c>
      <c r="D34" s="21" t="s">
        <v>4</v>
      </c>
      <c r="E34" s="71" t="s">
        <v>5</v>
      </c>
      <c r="F34" s="21" t="s">
        <v>4</v>
      </c>
      <c r="G34" s="21" t="s">
        <v>4</v>
      </c>
      <c r="H34" s="21" t="s">
        <v>4</v>
      </c>
      <c r="I34" s="21" t="s">
        <v>4</v>
      </c>
      <c r="J34" s="21" t="s">
        <v>4</v>
      </c>
      <c r="K34" s="21" t="s">
        <v>4</v>
      </c>
      <c r="L34" s="21" t="s">
        <v>4</v>
      </c>
      <c r="M34" s="21" t="s">
        <v>4</v>
      </c>
      <c r="N34" s="21" t="s">
        <v>4</v>
      </c>
      <c r="O34" s="21" t="s">
        <v>4</v>
      </c>
      <c r="P34" s="21" t="s">
        <v>4</v>
      </c>
      <c r="Q34" s="21" t="s">
        <v>4</v>
      </c>
      <c r="R34" s="21" t="s">
        <v>4</v>
      </c>
      <c r="S34" s="21" t="s">
        <v>4</v>
      </c>
      <c r="T34" s="21" t="s">
        <v>4</v>
      </c>
      <c r="U34" s="21" t="s">
        <v>4</v>
      </c>
      <c r="V34" s="22" t="s">
        <v>4</v>
      </c>
      <c r="W34" s="3">
        <f t="shared" si="0"/>
        <v>4</v>
      </c>
      <c r="X34" s="3">
        <f t="shared" si="1"/>
        <v>13</v>
      </c>
      <c r="Y34" s="85"/>
    </row>
    <row r="35" spans="1:25" ht="69.75" customHeight="1" x14ac:dyDescent="0.35">
      <c r="A35" s="69" t="s">
        <v>73</v>
      </c>
      <c r="B35" s="27" t="s">
        <v>16</v>
      </c>
      <c r="C35" s="72" t="s">
        <v>106</v>
      </c>
      <c r="D35" s="21" t="s">
        <v>4</v>
      </c>
      <c r="E35" s="71" t="s">
        <v>5</v>
      </c>
      <c r="F35" s="21" t="s">
        <v>4</v>
      </c>
      <c r="G35" s="21" t="s">
        <v>4</v>
      </c>
      <c r="H35" s="21" t="s">
        <v>4</v>
      </c>
      <c r="I35" s="21" t="s">
        <v>4</v>
      </c>
      <c r="J35" s="21" t="s">
        <v>4</v>
      </c>
      <c r="K35" s="21" t="s">
        <v>4</v>
      </c>
      <c r="L35" s="21" t="s">
        <v>4</v>
      </c>
      <c r="M35" s="21" t="s">
        <v>4</v>
      </c>
      <c r="N35" s="21" t="s">
        <v>4</v>
      </c>
      <c r="O35" s="21" t="s">
        <v>4</v>
      </c>
      <c r="P35" s="21" t="s">
        <v>4</v>
      </c>
      <c r="Q35" s="21" t="s">
        <v>4</v>
      </c>
      <c r="R35" s="21" t="s">
        <v>4</v>
      </c>
      <c r="S35" s="21" t="s">
        <v>4</v>
      </c>
      <c r="T35" s="21" t="s">
        <v>4</v>
      </c>
      <c r="U35" s="21" t="s">
        <v>4</v>
      </c>
      <c r="V35" s="22" t="s">
        <v>4</v>
      </c>
      <c r="W35" s="3">
        <f t="shared" si="0"/>
        <v>4</v>
      </c>
      <c r="X35" s="3">
        <f t="shared" si="1"/>
        <v>13</v>
      </c>
      <c r="Y35" s="85"/>
    </row>
    <row r="36" spans="1:25" ht="101.5" x14ac:dyDescent="0.35">
      <c r="A36" s="69" t="s">
        <v>73</v>
      </c>
      <c r="B36" s="27" t="s">
        <v>17</v>
      </c>
      <c r="C36" s="72" t="s">
        <v>107</v>
      </c>
      <c r="D36" s="21" t="s">
        <v>4</v>
      </c>
      <c r="E36" s="71" t="s">
        <v>5</v>
      </c>
      <c r="F36" s="21" t="s">
        <v>4</v>
      </c>
      <c r="G36" s="21" t="s">
        <v>4</v>
      </c>
      <c r="H36" s="21" t="s">
        <v>4</v>
      </c>
      <c r="I36" s="21" t="s">
        <v>4</v>
      </c>
      <c r="J36" s="21" t="s">
        <v>4</v>
      </c>
      <c r="K36" s="21" t="s">
        <v>4</v>
      </c>
      <c r="L36" s="21" t="s">
        <v>4</v>
      </c>
      <c r="M36" s="21" t="s">
        <v>4</v>
      </c>
      <c r="N36" s="21" t="s">
        <v>4</v>
      </c>
      <c r="O36" s="21" t="s">
        <v>4</v>
      </c>
      <c r="P36" s="21" t="s">
        <v>4</v>
      </c>
      <c r="Q36" s="21" t="s">
        <v>4</v>
      </c>
      <c r="R36" s="21" t="s">
        <v>4</v>
      </c>
      <c r="S36" s="21" t="s">
        <v>4</v>
      </c>
      <c r="T36" s="21" t="s">
        <v>4</v>
      </c>
      <c r="U36" s="21" t="s">
        <v>4</v>
      </c>
      <c r="V36" s="22" t="s">
        <v>4</v>
      </c>
      <c r="W36" s="3">
        <f t="shared" si="0"/>
        <v>4</v>
      </c>
      <c r="X36" s="3">
        <f t="shared" si="1"/>
        <v>13</v>
      </c>
      <c r="Y36" s="85"/>
    </row>
    <row r="37" spans="1:25" ht="43.5" x14ac:dyDescent="0.35">
      <c r="A37" s="69" t="s">
        <v>73</v>
      </c>
      <c r="B37" s="27" t="s">
        <v>18</v>
      </c>
      <c r="C37" s="72" t="s">
        <v>108</v>
      </c>
      <c r="D37" s="21" t="s">
        <v>4</v>
      </c>
      <c r="E37" s="71" t="s">
        <v>5</v>
      </c>
      <c r="F37" s="21" t="s">
        <v>4</v>
      </c>
      <c r="G37" s="21" t="s">
        <v>4</v>
      </c>
      <c r="H37" s="21" t="s">
        <v>4</v>
      </c>
      <c r="I37" s="21" t="s">
        <v>4</v>
      </c>
      <c r="J37" s="21" t="s">
        <v>4</v>
      </c>
      <c r="K37" s="21" t="s">
        <v>4</v>
      </c>
      <c r="L37" s="21" t="s">
        <v>4</v>
      </c>
      <c r="M37" s="21" t="s">
        <v>4</v>
      </c>
      <c r="N37" s="21" t="s">
        <v>4</v>
      </c>
      <c r="O37" s="21" t="s">
        <v>4</v>
      </c>
      <c r="P37" s="21" t="s">
        <v>4</v>
      </c>
      <c r="Q37" s="21" t="s">
        <v>4</v>
      </c>
      <c r="R37" s="21" t="s">
        <v>4</v>
      </c>
      <c r="S37" s="21" t="s">
        <v>4</v>
      </c>
      <c r="T37" s="21" t="s">
        <v>4</v>
      </c>
      <c r="U37" s="21" t="s">
        <v>4</v>
      </c>
      <c r="V37" s="22" t="s">
        <v>4</v>
      </c>
      <c r="W37" s="3">
        <f t="shared" si="0"/>
        <v>4</v>
      </c>
      <c r="X37" s="3">
        <f t="shared" si="1"/>
        <v>13</v>
      </c>
      <c r="Y37" s="85"/>
    </row>
    <row r="38" spans="1:25" ht="74" x14ac:dyDescent="0.35">
      <c r="A38" s="69" t="s">
        <v>73</v>
      </c>
      <c r="B38" s="27" t="s">
        <v>19</v>
      </c>
      <c r="C38" s="83" t="s">
        <v>140</v>
      </c>
      <c r="D38" s="21" t="s">
        <v>4</v>
      </c>
      <c r="E38" s="71" t="s">
        <v>5</v>
      </c>
      <c r="F38" s="21" t="s">
        <v>4</v>
      </c>
      <c r="G38" s="21" t="s">
        <v>4</v>
      </c>
      <c r="H38" s="21" t="s">
        <v>4</v>
      </c>
      <c r="I38" s="21" t="s">
        <v>4</v>
      </c>
      <c r="J38" s="21" t="s">
        <v>4</v>
      </c>
      <c r="K38" s="21" t="s">
        <v>4</v>
      </c>
      <c r="L38" s="21" t="s">
        <v>4</v>
      </c>
      <c r="M38" s="21" t="s">
        <v>4</v>
      </c>
      <c r="N38" s="21" t="s">
        <v>4</v>
      </c>
      <c r="O38" s="21" t="s">
        <v>5</v>
      </c>
      <c r="P38" s="21" t="s">
        <v>4</v>
      </c>
      <c r="Q38" s="21" t="s">
        <v>4</v>
      </c>
      <c r="R38" s="21" t="s">
        <v>4</v>
      </c>
      <c r="S38" s="21" t="s">
        <v>4</v>
      </c>
      <c r="T38" s="21" t="s">
        <v>4</v>
      </c>
      <c r="U38" s="21" t="s">
        <v>4</v>
      </c>
      <c r="V38" s="22" t="s">
        <v>4</v>
      </c>
      <c r="W38" s="3">
        <f t="shared" si="0"/>
        <v>4</v>
      </c>
      <c r="X38" s="3">
        <f t="shared" si="1"/>
        <v>12</v>
      </c>
      <c r="Y38" s="84" t="s">
        <v>141</v>
      </c>
    </row>
    <row r="39" spans="1:25" ht="111" x14ac:dyDescent="0.35">
      <c r="A39" s="69" t="s">
        <v>73</v>
      </c>
      <c r="B39" s="27" t="s">
        <v>20</v>
      </c>
      <c r="C39" s="83" t="s">
        <v>142</v>
      </c>
      <c r="D39" s="21" t="s">
        <v>4</v>
      </c>
      <c r="E39" s="71" t="s">
        <v>5</v>
      </c>
      <c r="F39" s="21" t="s">
        <v>4</v>
      </c>
      <c r="G39" s="21" t="s">
        <v>4</v>
      </c>
      <c r="H39" s="21" t="s">
        <v>4</v>
      </c>
      <c r="I39" s="21" t="s">
        <v>4</v>
      </c>
      <c r="J39" s="21" t="s">
        <v>4</v>
      </c>
      <c r="K39" s="21" t="s">
        <v>4</v>
      </c>
      <c r="L39" s="21" t="s">
        <v>4</v>
      </c>
      <c r="M39" s="21" t="s">
        <v>4</v>
      </c>
      <c r="N39" s="21" t="s">
        <v>4</v>
      </c>
      <c r="O39" s="21" t="s">
        <v>4</v>
      </c>
      <c r="P39" s="21" t="s">
        <v>4</v>
      </c>
      <c r="Q39" s="21" t="s">
        <v>4</v>
      </c>
      <c r="R39" s="21" t="s">
        <v>4</v>
      </c>
      <c r="S39" s="21" t="s">
        <v>4</v>
      </c>
      <c r="T39" s="21" t="s">
        <v>4</v>
      </c>
      <c r="U39" s="21" t="s">
        <v>4</v>
      </c>
      <c r="V39" s="22" t="s">
        <v>4</v>
      </c>
      <c r="W39" s="3">
        <f t="shared" si="0"/>
        <v>4</v>
      </c>
      <c r="X39" s="3">
        <f t="shared" si="1"/>
        <v>13</v>
      </c>
      <c r="Y39" s="84"/>
    </row>
    <row r="40" spans="1:25" ht="409.5" x14ac:dyDescent="0.35">
      <c r="A40" s="27" t="s">
        <v>74</v>
      </c>
      <c r="B40" s="27" t="s">
        <v>13</v>
      </c>
      <c r="C40" s="83" t="s">
        <v>143</v>
      </c>
      <c r="D40" s="21" t="s">
        <v>4</v>
      </c>
      <c r="E40" s="71" t="s">
        <v>5</v>
      </c>
      <c r="F40" s="21" t="s">
        <v>4</v>
      </c>
      <c r="G40" s="21" t="s">
        <v>4</v>
      </c>
      <c r="H40" s="21" t="s">
        <v>4</v>
      </c>
      <c r="I40" s="21" t="s">
        <v>4</v>
      </c>
      <c r="J40" s="21" t="s">
        <v>4</v>
      </c>
      <c r="K40" s="21" t="s">
        <v>4</v>
      </c>
      <c r="L40" s="21" t="s">
        <v>4</v>
      </c>
      <c r="M40" s="21" t="s">
        <v>5</v>
      </c>
      <c r="N40" s="21" t="s">
        <v>4</v>
      </c>
      <c r="O40" s="21" t="s">
        <v>4</v>
      </c>
      <c r="P40" s="21" t="s">
        <v>4</v>
      </c>
      <c r="Q40" s="21" t="s">
        <v>4</v>
      </c>
      <c r="R40" s="21" t="s">
        <v>4</v>
      </c>
      <c r="S40" s="21" t="s">
        <v>4</v>
      </c>
      <c r="T40" s="21" t="s">
        <v>5</v>
      </c>
      <c r="U40" s="21" t="s">
        <v>4</v>
      </c>
      <c r="V40" s="22" t="s">
        <v>4</v>
      </c>
      <c r="W40" s="3">
        <f t="shared" si="0"/>
        <v>4</v>
      </c>
      <c r="X40" s="3">
        <f t="shared" si="1"/>
        <v>11</v>
      </c>
      <c r="Y40" s="84" t="s">
        <v>144</v>
      </c>
    </row>
    <row r="41" spans="1:25" ht="29" x14ac:dyDescent="0.35">
      <c r="A41" s="27" t="s">
        <v>74</v>
      </c>
      <c r="B41" s="27" t="s">
        <v>14</v>
      </c>
      <c r="C41" s="72" t="s">
        <v>112</v>
      </c>
      <c r="D41" s="21" t="s">
        <v>4</v>
      </c>
      <c r="E41" s="71" t="s">
        <v>5</v>
      </c>
      <c r="F41" s="21" t="s">
        <v>4</v>
      </c>
      <c r="G41" s="21" t="s">
        <v>4</v>
      </c>
      <c r="H41" s="21" t="s">
        <v>4</v>
      </c>
      <c r="I41" s="21" t="s">
        <v>4</v>
      </c>
      <c r="J41" s="21" t="s">
        <v>4</v>
      </c>
      <c r="K41" s="21" t="s">
        <v>4</v>
      </c>
      <c r="L41" s="21" t="s">
        <v>4</v>
      </c>
      <c r="M41" s="21" t="s">
        <v>4</v>
      </c>
      <c r="N41" s="21" t="s">
        <v>4</v>
      </c>
      <c r="O41" s="21" t="s">
        <v>4</v>
      </c>
      <c r="P41" s="21" t="s">
        <v>4</v>
      </c>
      <c r="Q41" s="21" t="s">
        <v>4</v>
      </c>
      <c r="R41" s="21" t="s">
        <v>4</v>
      </c>
      <c r="S41" s="21" t="s">
        <v>4</v>
      </c>
      <c r="T41" s="21" t="s">
        <v>4</v>
      </c>
      <c r="U41" s="21" t="s">
        <v>4</v>
      </c>
      <c r="V41" s="22" t="s">
        <v>4</v>
      </c>
      <c r="W41" s="3">
        <f t="shared" si="0"/>
        <v>4</v>
      </c>
      <c r="X41" s="3">
        <f t="shared" si="1"/>
        <v>13</v>
      </c>
      <c r="Y41" s="85"/>
    </row>
    <row r="42" spans="1:25" ht="87" x14ac:dyDescent="0.35">
      <c r="A42" s="27" t="s">
        <v>74</v>
      </c>
      <c r="B42" s="27" t="s">
        <v>15</v>
      </c>
      <c r="C42" s="72" t="s">
        <v>113</v>
      </c>
      <c r="D42" s="21" t="s">
        <v>4</v>
      </c>
      <c r="E42" s="71" t="s">
        <v>5</v>
      </c>
      <c r="F42" s="21" t="s">
        <v>4</v>
      </c>
      <c r="G42" s="21" t="s">
        <v>4</v>
      </c>
      <c r="H42" s="21" t="s">
        <v>4</v>
      </c>
      <c r="I42" s="21" t="s">
        <v>4</v>
      </c>
      <c r="J42" s="21" t="s">
        <v>4</v>
      </c>
      <c r="K42" s="21" t="s">
        <v>4</v>
      </c>
      <c r="L42" s="21" t="s">
        <v>4</v>
      </c>
      <c r="M42" s="21" t="s">
        <v>4</v>
      </c>
      <c r="N42" s="21" t="s">
        <v>4</v>
      </c>
      <c r="O42" s="21" t="s">
        <v>4</v>
      </c>
      <c r="P42" s="21" t="s">
        <v>4</v>
      </c>
      <c r="Q42" s="21" t="s">
        <v>4</v>
      </c>
      <c r="R42" s="21" t="s">
        <v>4</v>
      </c>
      <c r="S42" s="21" t="s">
        <v>4</v>
      </c>
      <c r="T42" s="21" t="s">
        <v>4</v>
      </c>
      <c r="U42" s="21" t="s">
        <v>4</v>
      </c>
      <c r="V42" s="22" t="s">
        <v>4</v>
      </c>
      <c r="W42" s="3">
        <f t="shared" si="0"/>
        <v>4</v>
      </c>
      <c r="X42" s="3">
        <f t="shared" si="1"/>
        <v>13</v>
      </c>
      <c r="Y42" s="85"/>
    </row>
    <row r="43" spans="1:25" ht="101.5" x14ac:dyDescent="0.35">
      <c r="A43" s="27" t="s">
        <v>74</v>
      </c>
      <c r="B43" s="27" t="s">
        <v>16</v>
      </c>
      <c r="C43" s="72" t="s">
        <v>114</v>
      </c>
      <c r="D43" s="21" t="s">
        <v>4</v>
      </c>
      <c r="E43" s="71" t="s">
        <v>5</v>
      </c>
      <c r="F43" s="21" t="s">
        <v>4</v>
      </c>
      <c r="G43" s="21" t="s">
        <v>4</v>
      </c>
      <c r="H43" s="21" t="s">
        <v>4</v>
      </c>
      <c r="I43" s="21" t="s">
        <v>4</v>
      </c>
      <c r="J43" s="21" t="s">
        <v>4</v>
      </c>
      <c r="K43" s="21" t="s">
        <v>4</v>
      </c>
      <c r="L43" s="21" t="s">
        <v>4</v>
      </c>
      <c r="M43" s="21" t="s">
        <v>4</v>
      </c>
      <c r="N43" s="21" t="s">
        <v>4</v>
      </c>
      <c r="O43" s="21" t="s">
        <v>4</v>
      </c>
      <c r="P43" s="21" t="s">
        <v>4</v>
      </c>
      <c r="Q43" s="21" t="s">
        <v>4</v>
      </c>
      <c r="R43" s="21" t="s">
        <v>4</v>
      </c>
      <c r="S43" s="21" t="s">
        <v>4</v>
      </c>
      <c r="T43" s="21" t="s">
        <v>4</v>
      </c>
      <c r="U43" s="21" t="s">
        <v>4</v>
      </c>
      <c r="V43" s="22" t="s">
        <v>4</v>
      </c>
      <c r="W43" s="3">
        <f t="shared" si="0"/>
        <v>4</v>
      </c>
      <c r="X43" s="3">
        <f t="shared" si="1"/>
        <v>13</v>
      </c>
      <c r="Y43" s="85"/>
    </row>
    <row r="44" spans="1:25" ht="58" x14ac:dyDescent="0.35">
      <c r="A44" s="27" t="s">
        <v>74</v>
      </c>
      <c r="B44" s="27" t="s">
        <v>17</v>
      </c>
      <c r="C44" s="72" t="s">
        <v>115</v>
      </c>
      <c r="D44" s="21" t="s">
        <v>4</v>
      </c>
      <c r="E44" s="71" t="s">
        <v>5</v>
      </c>
      <c r="F44" s="21" t="s">
        <v>4</v>
      </c>
      <c r="G44" s="21" t="s">
        <v>4</v>
      </c>
      <c r="H44" s="21" t="s">
        <v>4</v>
      </c>
      <c r="I44" s="21" t="s">
        <v>4</v>
      </c>
      <c r="J44" s="21" t="s">
        <v>4</v>
      </c>
      <c r="K44" s="21" t="s">
        <v>4</v>
      </c>
      <c r="L44" s="21" t="s">
        <v>4</v>
      </c>
      <c r="M44" s="21" t="s">
        <v>4</v>
      </c>
      <c r="N44" s="21" t="s">
        <v>4</v>
      </c>
      <c r="O44" s="21" t="s">
        <v>4</v>
      </c>
      <c r="P44" s="21" t="s">
        <v>4</v>
      </c>
      <c r="Q44" s="21" t="s">
        <v>4</v>
      </c>
      <c r="R44" s="21" t="s">
        <v>4</v>
      </c>
      <c r="S44" s="21" t="s">
        <v>4</v>
      </c>
      <c r="T44" s="21" t="s">
        <v>4</v>
      </c>
      <c r="U44" s="21" t="s">
        <v>4</v>
      </c>
      <c r="V44" s="22" t="s">
        <v>4</v>
      </c>
      <c r="W44" s="3">
        <f t="shared" si="0"/>
        <v>4</v>
      </c>
      <c r="X44" s="3">
        <f t="shared" si="1"/>
        <v>13</v>
      </c>
      <c r="Y44" s="85"/>
    </row>
    <row r="45" spans="1:25" ht="29" x14ac:dyDescent="0.35">
      <c r="A45" s="27" t="s">
        <v>74</v>
      </c>
      <c r="B45" s="27" t="s">
        <v>18</v>
      </c>
      <c r="C45" s="72" t="s">
        <v>116</v>
      </c>
      <c r="D45" s="21" t="s">
        <v>4</v>
      </c>
      <c r="E45" s="71" t="s">
        <v>5</v>
      </c>
      <c r="F45" s="21" t="s">
        <v>4</v>
      </c>
      <c r="G45" s="21" t="s">
        <v>4</v>
      </c>
      <c r="H45" s="21" t="s">
        <v>4</v>
      </c>
      <c r="I45" s="21" t="s">
        <v>4</v>
      </c>
      <c r="J45" s="21" t="s">
        <v>4</v>
      </c>
      <c r="K45" s="21" t="s">
        <v>4</v>
      </c>
      <c r="L45" s="21" t="s">
        <v>4</v>
      </c>
      <c r="M45" s="21" t="s">
        <v>4</v>
      </c>
      <c r="N45" s="21" t="s">
        <v>4</v>
      </c>
      <c r="O45" s="21" t="s">
        <v>4</v>
      </c>
      <c r="P45" s="21" t="s">
        <v>4</v>
      </c>
      <c r="Q45" s="21" t="s">
        <v>4</v>
      </c>
      <c r="R45" s="21" t="s">
        <v>4</v>
      </c>
      <c r="S45" s="21" t="s">
        <v>4</v>
      </c>
      <c r="T45" s="21" t="s">
        <v>4</v>
      </c>
      <c r="U45" s="21" t="s">
        <v>4</v>
      </c>
      <c r="V45" s="22" t="s">
        <v>4</v>
      </c>
      <c r="W45" s="3">
        <f t="shared" si="0"/>
        <v>4</v>
      </c>
      <c r="X45" s="3">
        <f t="shared" si="1"/>
        <v>13</v>
      </c>
      <c r="Y45" s="85"/>
    </row>
    <row r="46" spans="1:25" ht="72.5" x14ac:dyDescent="0.35">
      <c r="A46" s="27" t="s">
        <v>74</v>
      </c>
      <c r="B46" s="27" t="s">
        <v>19</v>
      </c>
      <c r="C46" s="72" t="s">
        <v>117</v>
      </c>
      <c r="D46" s="21" t="s">
        <v>4</v>
      </c>
      <c r="E46" s="71" t="s">
        <v>5</v>
      </c>
      <c r="F46" s="21" t="s">
        <v>4</v>
      </c>
      <c r="G46" s="21" t="s">
        <v>4</v>
      </c>
      <c r="H46" s="21" t="s">
        <v>4</v>
      </c>
      <c r="I46" s="21" t="s">
        <v>4</v>
      </c>
      <c r="J46" s="21" t="s">
        <v>4</v>
      </c>
      <c r="K46" s="21" t="s">
        <v>4</v>
      </c>
      <c r="L46" s="21" t="s">
        <v>4</v>
      </c>
      <c r="M46" s="21" t="s">
        <v>4</v>
      </c>
      <c r="N46" s="21" t="s">
        <v>4</v>
      </c>
      <c r="O46" s="21" t="s">
        <v>4</v>
      </c>
      <c r="P46" s="21" t="s">
        <v>4</v>
      </c>
      <c r="Q46" s="21" t="s">
        <v>4</v>
      </c>
      <c r="R46" s="21" t="s">
        <v>4</v>
      </c>
      <c r="S46" s="21" t="s">
        <v>4</v>
      </c>
      <c r="T46" s="21" t="s">
        <v>4</v>
      </c>
      <c r="U46" s="21" t="s">
        <v>4</v>
      </c>
      <c r="V46" s="22" t="s">
        <v>4</v>
      </c>
      <c r="W46" s="3">
        <f t="shared" si="0"/>
        <v>4</v>
      </c>
      <c r="X46" s="3">
        <f t="shared" si="1"/>
        <v>13</v>
      </c>
      <c r="Y46" s="85"/>
    </row>
    <row r="47" spans="1:25" ht="105" customHeight="1" x14ac:dyDescent="0.35">
      <c r="A47" s="27" t="s">
        <v>74</v>
      </c>
      <c r="B47" s="27" t="s">
        <v>20</v>
      </c>
      <c r="C47" s="83" t="s">
        <v>118</v>
      </c>
      <c r="D47" s="21" t="s">
        <v>4</v>
      </c>
      <c r="E47" s="71" t="s">
        <v>5</v>
      </c>
      <c r="F47" s="21" t="s">
        <v>4</v>
      </c>
      <c r="G47" s="21" t="s">
        <v>4</v>
      </c>
      <c r="H47" s="21" t="s">
        <v>4</v>
      </c>
      <c r="I47" s="21" t="s">
        <v>4</v>
      </c>
      <c r="J47" s="21" t="s">
        <v>4</v>
      </c>
      <c r="K47" s="21" t="s">
        <v>4</v>
      </c>
      <c r="L47" s="21" t="s">
        <v>4</v>
      </c>
      <c r="M47" s="21" t="s">
        <v>4</v>
      </c>
      <c r="N47" s="21" t="s">
        <v>4</v>
      </c>
      <c r="O47" s="21" t="s">
        <v>4</v>
      </c>
      <c r="P47" s="21" t="s">
        <v>4</v>
      </c>
      <c r="Q47" s="21" t="s">
        <v>4</v>
      </c>
      <c r="R47" s="21" t="s">
        <v>4</v>
      </c>
      <c r="S47" s="21" t="s">
        <v>4</v>
      </c>
      <c r="T47" s="21" t="s">
        <v>4</v>
      </c>
      <c r="U47" s="21" t="s">
        <v>4</v>
      </c>
      <c r="V47" s="22" t="s">
        <v>4</v>
      </c>
      <c r="W47" s="3">
        <f t="shared" si="0"/>
        <v>4</v>
      </c>
      <c r="X47" s="3">
        <f t="shared" si="1"/>
        <v>13</v>
      </c>
      <c r="Y47" s="84"/>
    </row>
  </sheetData>
  <autoFilter ref="A3:Y77"/>
  <mergeCells count="2">
    <mergeCell ref="J1:V1"/>
    <mergeCell ref="F1:I1"/>
  </mergeCells>
  <dataValidations xWindow="1160" yWindow="566" count="19">
    <dataValidation type="list" allowBlank="1" showInputMessage="1" showErrorMessage="1" errorTitle="Invalid Entry" error="Pick or type &quot;Yes&quot; or &quot;No&quot;" promptTitle="C2" prompt="Are the correct functional entities identified?" sqref="G4:G14 G16:G47">
      <formula1>"Yes,No"</formula1>
    </dataValidation>
    <dataValidation type="list" allowBlank="1" showInputMessage="1" showErrorMessage="1" errorTitle="Invalid Entry" error="Pick or type &quot;Yes&quot; and &quot;No&quot;" prompt="Appropriate as a guide rather than a standard?" sqref="E4:E47">
      <formula1>"Yes,No"</formula1>
    </dataValidation>
    <dataValidation type="list" allowBlank="1" showInputMessage="1" showErrorMessage="1" errorTitle="Invalid Entry" error="Pick or type &quot;Yes&quot; or &quot;No&quot;" promptTitle="Q3" prompt="Is it technologically neutral?" sqref="L4:L21 L23:L47">
      <formula1>"Yes,No"</formula1>
    </dataValidation>
    <dataValidation type="list" allowBlank="1" showInputMessage="1" showErrorMessage="1" errorTitle="Invalid Entry" error="Pick or type &quot;Yes&quot; or &quot;No&quot;" promptTitle="C3" prompt="Does the requirement clearly state the action(s) required to achieve the reliability outcome?" sqref="H4:H15 H17:H47 L22">
      <formula1>"Yes,No"</formula1>
    </dataValidation>
    <dataValidation type="list" allowBlank="1" showInputMessage="1" showErrorMessage="1" errorTitle="Invalid Entry" error="Pick or type &quot;Yes&quot; or &quot;No&quot;" promptTitle="C4" prompt="Is it clear when the action needs to be taken within the standard?" sqref="I4:I14 I16:I47">
      <formula1>"Yes,No"</formula1>
    </dataValidation>
    <dataValidation type="list" allowBlank="1" showInputMessage="1" showErrorMessage="1" errorTitle="Invalid Entry" error="Pick or Type &quot;Yes&quot; or &quot;No&quot;" promptTitle="Q1" prompt="Should this requirement remain as a separate requirement within this standard? (Should not be consolidated with another requirement)" sqref="J4:J47 K15">
      <formula1>"Yes,No"</formula1>
    </dataValidation>
    <dataValidation type="list" allowBlank="1" showInputMessage="1" showErrorMessage="1" errorTitle="Invalid Entry" error="Pick or type &quot;Yes&quot; or &quot;No&quot;" promptTitle="Q2" prompt="Does this standard meet any of the three criteria for a results-based standard (RBS) (performance, risk (prevention) or competency)?" sqref="K17:K47 K4:K14">
      <formula1>"Yes,No"</formula1>
    </dataValidation>
    <dataValidation type="list" allowBlank="1" showInputMessage="1" showErrorMessage="1" errorTitle="Invalid Entry" error="Pick or type &quot;Yes&quot; or &quot;No&quot;" promptTitle="Q4" prompt="Are the expectation(s) of each applicable functional entity clear?" sqref="M4:M15 M17:M21 M23:M47">
      <formula1>"Yes,No"</formula1>
    </dataValidation>
    <dataValidation type="list" allowBlank="1" showInputMessage="1" showErrorMessage="1" errorTitle="Invalid Entry" error="Pick or type &quot;Yes&quot; or &quot;No&quot;" promptTitle="Q5" prompt="Does the requirement align with the standard's purpose statement?" sqref="N4:N47 M22 O39">
      <formula1>"Yes,No"</formula1>
    </dataValidation>
    <dataValidation type="list" allowBlank="1" showInputMessage="1" showErrorMessage="1" errorTitle="Invalid Entry" error="Pick or type &quot;Yes&quot; or &quot;No&quot;" promptTitle="Q6" prompt="Does the requirement provide more than adequate protection of BPS?" sqref="T32 O4:O38 P40 O40:O46">
      <formula1>"Yes,No"</formula1>
    </dataValidation>
    <dataValidation type="list" allowBlank="1" showInputMessage="1" showErrorMessage="1" errorTitle="Invalid Entry" error="Pick or type &quot;Yes&quot; or &quot;No&quot;" promptTitle="Q7" prompt="Can compliance be objectively measured?" sqref="P41:P47 P4:P7 P9:P39 Q15 O47">
      <formula1>"Yes,No"</formula1>
    </dataValidation>
    <dataValidation type="list" allowBlank="1" showInputMessage="1" showErrorMessage="1" errorTitle="Invalid Entry" error="Pick or type &quot;Yes&quot; or &quot;No&quot;" promptTitle="Q8" prompt="Can it be practically implemented?" sqref="I15 T14 P8:R8 H16 M16 Q4:Q7 Q9:Q14 Q16:Q47 G15">
      <formula1>"Yes,No"</formula1>
    </dataValidation>
    <dataValidation type="list" allowBlank="1" showInputMessage="1" showErrorMessage="1" errorTitle="Invalid Entry" error="Pick or type &quot;Yes&quot; or &quot;No&quot;" promptTitle="Q9" prompt="Does it have a technical basis in engineering and operations?" sqref="R4:R7 R9:R47">
      <formula1>"Yes,No"</formula1>
    </dataValidation>
    <dataValidation type="list" allowBlank="1" showInputMessage="1" showErrorMessage="1" errorTitle="Invalid Entry" error="Pick or type &quot;Yes&quot; or &quot;No&quot;" promptTitle="Q11" prompt="Is the requirement language clear and unambiguous?" sqref="T4:T13 T15:T21 T41:T47 T23:T31 T33:T39">
      <formula1>"Yes,No"</formula1>
    </dataValidation>
    <dataValidation type="list" allowBlank="1" showInputMessage="1" showErrorMessage="1" errorTitle="Invalid Entry" error="Pick or type &quot;Yes&quot; or &quot;No&quot;" promptTitle="Q12" prompt="Does it use consistent and current terminology?" sqref="U4:U12 U14:U39 U41:U47">
      <formula1>"Yes,No"</formula1>
    </dataValidation>
    <dataValidation type="list" allowBlank="1" showInputMessage="1" showErrorMessage="1" errorTitle="Invalid Entry" error="Pick or type &quot;Yes&quot; or &quot;No&quot;" promptTitle="Q13" prompt="Does the requirement language support the least cost solution that achieves the reliability objective?" sqref="V4:V47 U13">
      <formula1>"Yes,No"</formula1>
    </dataValidation>
    <dataValidation type="list" allowBlank="1" showInputMessage="1" showErrorMessage="1" errorTitle="Invalid Entry" error="Pick or type &quot;Yes&quot; or &quot;No&quot;" prompt="Supports a Reliability Objective (as defined by the Reliability Principles)?_x000a_" sqref="D4:D47">
      <formula1>"Yes,No"</formula1>
    </dataValidation>
    <dataValidation type="list" allowBlank="1" showInputMessage="1" showErrorMessage="1" errorTitle="Invalid Entry" error="Pick or type only &quot;Yes&quot; or &quot;No&quot;" promptTitle="C1" prompt="Is the content of the requirement technically correct?" sqref="F4:F47">
      <formula1>"Yes,No"</formula1>
    </dataValidation>
    <dataValidation type="list" allowBlank="1" showInputMessage="1" showErrorMessage="1" errorTitle="Invalid Entry" error="Pick or type &quot;Yes&quot; or &quot;No&quot;" promptTitle="Q10" prompt="Is the Reliability Standard complete and self-contained (not dependent on external information to determine the required level of performance)?" sqref="S4:S47 K16 T22 T40:U40">
      <formula1>"Yes,No"</formula1>
    </dataValidation>
  </dataValidations>
  <hyperlinks>
    <hyperlink ref="D3" r:id="rId1" display="Supports a Reliability Objective (as defined by the Reliability Principles)"/>
    <hyperlink ref="M3" r:id="rId2"/>
    <hyperlink ref="N3" r:id="rId3"/>
    <hyperlink ref="O3" r:id="rId4"/>
    <hyperlink ref="P3" r:id="rId5"/>
    <hyperlink ref="Q3" r:id="rId6"/>
    <hyperlink ref="R3" r:id="rId7"/>
    <hyperlink ref="S3" r:id="rId8" display="Q10. Does the requirement depend on external information to determine the required level of performance?"/>
    <hyperlink ref="T3" r:id="rId9"/>
    <hyperlink ref="U3" r:id="rId10"/>
    <hyperlink ref="V3" r:id="rId11"/>
    <hyperlink ref="K3" r:id="rId12" display="Q2. Does this standard meet any of the three criteria for a results-based standard (RBS) (performance, risk (prevention) or capability)?"/>
  </hyperlinks>
  <pageMargins left="0.7" right="0.7" top="0.75" bottom="0.75" header="0.3" footer="0.3"/>
  <pageSetup paperSize="12" scale="26" fitToHeight="0" orientation="landscape" horizontalDpi="90" verticalDpi="90" r:id="rId13"/>
  <extLst>
    <ext xmlns:x14="http://schemas.microsoft.com/office/spreadsheetml/2009/9/main" uri="{78C0D931-6437-407d-A8EE-F0AAD7539E65}">
      <x14:conditionalFormattings>
        <x14:conditionalFormatting xmlns:xm="http://schemas.microsoft.com/office/excel/2006/main">
          <x14:cfRule type="containsText" priority="1" operator="containsText" id="{B77CAB70-027D-4864-AABF-4041421FF67A}">
            <xm:f>NOT(ISERROR(SEARCH("No",F1)))</xm:f>
            <xm:f>"No"</xm:f>
            <x14:dxf>
              <font>
                <color rgb="FF9C0006"/>
              </font>
              <fill>
                <patternFill>
                  <bgColor rgb="FFFFC7CE"/>
                </patternFill>
              </fill>
            </x14:dxf>
          </x14:cfRule>
          <xm:sqref>F1:V2 F4:V1048576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C3" sqref="C3"/>
    </sheetView>
  </sheetViews>
  <sheetFormatPr defaultRowHeight="14.5" x14ac:dyDescent="0.35"/>
  <cols>
    <col min="1" max="1" width="29.54296875" customWidth="1"/>
    <col min="2" max="2" width="112.54296875" bestFit="1" customWidth="1"/>
  </cols>
  <sheetData>
    <row r="1" spans="1:2" ht="21.5" thickBot="1" x14ac:dyDescent="0.55000000000000004">
      <c r="A1" s="36" t="s">
        <v>37</v>
      </c>
      <c r="B1" s="37" t="s">
        <v>38</v>
      </c>
    </row>
    <row r="2" spans="1:2" ht="43.5" x14ac:dyDescent="0.35">
      <c r="A2" s="38" t="s">
        <v>26</v>
      </c>
      <c r="B2" s="39" t="s">
        <v>39</v>
      </c>
    </row>
    <row r="3" spans="1:2" ht="43.5" x14ac:dyDescent="0.35">
      <c r="A3" s="40" t="s">
        <v>29</v>
      </c>
      <c r="B3" s="39" t="s">
        <v>40</v>
      </c>
    </row>
    <row r="4" spans="1:2" ht="72.5" x14ac:dyDescent="0.35">
      <c r="A4" s="41" t="s">
        <v>41</v>
      </c>
      <c r="B4" s="39" t="s">
        <v>42</v>
      </c>
    </row>
    <row r="5" spans="1:2" ht="43.5" x14ac:dyDescent="0.35">
      <c r="A5" s="41" t="s">
        <v>43</v>
      </c>
      <c r="B5" s="39" t="s">
        <v>44</v>
      </c>
    </row>
    <row r="6" spans="1:2" ht="43.5" x14ac:dyDescent="0.35">
      <c r="A6" s="41" t="s">
        <v>45</v>
      </c>
      <c r="B6" s="39" t="s">
        <v>44</v>
      </c>
    </row>
    <row r="7" spans="1:2" ht="43.5" x14ac:dyDescent="0.35">
      <c r="A7" s="41" t="s">
        <v>46</v>
      </c>
      <c r="B7" s="39" t="s">
        <v>44</v>
      </c>
    </row>
    <row r="8" spans="1:2" ht="43.5" x14ac:dyDescent="0.35">
      <c r="A8" s="41" t="s">
        <v>47</v>
      </c>
      <c r="B8" s="42" t="s">
        <v>48</v>
      </c>
    </row>
    <row r="9" spans="1:2" ht="29" x14ac:dyDescent="0.35">
      <c r="A9" s="41" t="s">
        <v>49</v>
      </c>
      <c r="B9" s="39" t="s">
        <v>44</v>
      </c>
    </row>
    <row r="10" spans="1:2" ht="29" x14ac:dyDescent="0.35">
      <c r="A10" s="41" t="s">
        <v>50</v>
      </c>
      <c r="B10" s="39" t="s">
        <v>44</v>
      </c>
    </row>
    <row r="11" spans="1:2" ht="58" x14ac:dyDescent="0.35">
      <c r="A11" s="41" t="s">
        <v>51</v>
      </c>
      <c r="B11" s="39" t="s">
        <v>44</v>
      </c>
    </row>
    <row r="12" spans="1:2" ht="29" x14ac:dyDescent="0.35">
      <c r="A12" s="41" t="s">
        <v>52</v>
      </c>
      <c r="B12" s="39" t="s">
        <v>44</v>
      </c>
    </row>
    <row r="13" spans="1:2" ht="29" x14ac:dyDescent="0.35">
      <c r="A13" s="41" t="s">
        <v>53</v>
      </c>
      <c r="B13" s="42" t="s">
        <v>54</v>
      </c>
    </row>
    <row r="14" spans="1:2" ht="58" x14ac:dyDescent="0.35">
      <c r="A14" s="41" t="s">
        <v>55</v>
      </c>
      <c r="B14" s="39" t="s">
        <v>56</v>
      </c>
    </row>
  </sheetData>
  <hyperlinks>
    <hyperlink ref="B2" r:id="rId1"/>
    <hyperlink ref="A3" r:id="rId2" display="https://www.nerc.com/pa/Stand/Pages/FunctionalModel.aspx"/>
    <hyperlink ref="A2" r:id="rId3"/>
    <hyperlink ref="B3" r:id="rId4"/>
    <hyperlink ref="A4" r:id="rId5"/>
    <hyperlink ref="B4" r:id="rId6"/>
    <hyperlink ref="A8" r:id="rId7"/>
    <hyperlink ref="B8" r:id="rId8" display="https://www.nerc.com/pa/comp/Pages/ERO-Enterprise-Compliance-Auditor-Manual.aspx_x000a_"/>
    <hyperlink ref="A10" r:id="rId9"/>
    <hyperlink ref="B10" r:id="rId10"/>
    <hyperlink ref="A11" r:id="rId11"/>
    <hyperlink ref="B11" r:id="rId12"/>
    <hyperlink ref="A12" r:id="rId13"/>
    <hyperlink ref="B12" r:id="rId14"/>
    <hyperlink ref="A13" r:id="rId15"/>
    <hyperlink ref="B13" r:id="rId16" display="https://www.nerc.com/files/glossary_of_terms.pdf_x000a_"/>
    <hyperlink ref="A14" r:id="rId17" display="Q14. Does the requirement language support the least cost solution that achieves the reliability objective?"/>
    <hyperlink ref="B14" r:id="rId18"/>
    <hyperlink ref="A5" r:id="rId19"/>
    <hyperlink ref="B5" r:id="rId20"/>
    <hyperlink ref="A6" r:id="rId21"/>
    <hyperlink ref="A7" r:id="rId22"/>
    <hyperlink ref="B7" r:id="rId23"/>
    <hyperlink ref="A9" r:id="rId24"/>
    <hyperlink ref="B9" r:id="rId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36307924F4E64B80FA20CA72246DF4" ma:contentTypeVersion="1" ma:contentTypeDescription="Create a new document." ma:contentTypeScope="" ma:versionID="c0c9af1f019739ecf293bb70661142ad">
  <xsd:schema xmlns:xsd="http://www.w3.org/2001/XMLSchema" xmlns:xs="http://www.w3.org/2001/XMLSchema" xmlns:p="http://schemas.microsoft.com/office/2006/metadata/properties" xmlns:ns2="d255dc3e-053e-4b62-8283-68abfc61cdbb" targetNamespace="http://schemas.microsoft.com/office/2006/metadata/properties" ma:root="true" ma:fieldsID="20a97e1d0cc6e579ece75670ec365f0e"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mso-contentType ?>
<SharedContentType xmlns="Microsoft.SharePoint.Taxonomy.ContentTypeSync" SourceId="9444bc9d-bb2e-441f-89a7-915ba9281662" ContentTypeId="0x01010078EEA3ECF0D5C6409A451734D31E55AF89" PreviousValue="false"/>
</file>

<file path=customXml/itemProps1.xml><?xml version="1.0" encoding="utf-8"?>
<ds:datastoreItem xmlns:ds="http://schemas.openxmlformats.org/officeDocument/2006/customXml" ds:itemID="{F1273135-C6CC-42F0-91A3-AC6641ADE38B}">
  <ds:schemaRefs>
    <ds:schemaRef ds:uri="http://schemas.microsoft.com/sharepoint/events"/>
  </ds:schemaRefs>
</ds:datastoreItem>
</file>

<file path=customXml/itemProps2.xml><?xml version="1.0" encoding="utf-8"?>
<ds:datastoreItem xmlns:ds="http://schemas.openxmlformats.org/officeDocument/2006/customXml" ds:itemID="{C6ACFDBC-477D-4247-A049-A17BBC612A6D}">
  <ds:schemaRefs>
    <ds:schemaRef ds:uri="http://schemas.microsoft.com/sharepoint/v3/contenttype/forms"/>
  </ds:schemaRefs>
</ds:datastoreItem>
</file>

<file path=customXml/itemProps3.xml><?xml version="1.0" encoding="utf-8"?>
<ds:datastoreItem xmlns:ds="http://schemas.openxmlformats.org/officeDocument/2006/customXml" ds:itemID="{9BFDC712-C478-4D86-B9BE-FE624EBA61FA}"/>
</file>

<file path=customXml/itemProps4.xml><?xml version="1.0" encoding="utf-8"?>
<ds:datastoreItem xmlns:ds="http://schemas.openxmlformats.org/officeDocument/2006/customXml" ds:itemID="{8DB6C00A-A700-46A1-8118-96B1878820D4}">
  <ds:schemaRefs>
    <ds:schemaRef ds:uri="http://schemas.microsoft.com/sharepoint/v3"/>
    <ds:schemaRef ds:uri="http://purl.org/dc/dcmitype/"/>
    <ds:schemaRef ds:uri="http://www.w3.org/XML/1998/namespace"/>
    <ds:schemaRef ds:uri="http://schemas.microsoft.com/office/2006/documentManagement/types"/>
    <ds:schemaRef ds:uri="http://purl.org/dc/elements/1.1/"/>
    <ds:schemaRef ds:uri="be72bb46-7b96-43f6-b3d2-cb56bca42853"/>
    <ds:schemaRef ds:uri="http://schemas.microsoft.com/office/infopath/2007/PartnerControls"/>
    <ds:schemaRef ds:uri="http://schemas.microsoft.com/office/2006/metadata/properties"/>
    <ds:schemaRef ds:uri="http://schemas.openxmlformats.org/package/2006/metadata/core-properties"/>
    <ds:schemaRef ds:uri="http://schemas.microsoft.com/sharepoint/v4"/>
    <ds:schemaRef ds:uri="3e1050e7-7faf-40ec-88f1-5bdab33a6ff5"/>
    <ds:schemaRef ds:uri="http://purl.org/dc/terms/"/>
  </ds:schemaRefs>
</ds:datastoreItem>
</file>

<file path=customXml/itemProps5.xml><?xml version="1.0" encoding="utf-8"?>
<ds:datastoreItem xmlns:ds="http://schemas.openxmlformats.org/officeDocument/2006/customXml" ds:itemID="{AB5A37AF-4F7A-464C-9BA6-39F15EF8FE1C}">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2021 Summary</vt:lpstr>
      <vt:lpstr>Summary Comments</vt:lpstr>
      <vt:lpstr>RSTC</vt:lpstr>
      <vt:lpstr>RE</vt:lpstr>
      <vt:lpstr>NERC</vt:lpstr>
      <vt:lpstr>Resources</vt:lpstr>
      <vt:lpstr>'2021 Summary'!Print_Area</vt:lpstr>
      <vt:lpstr>NERC!Print_Area</vt:lpstr>
      <vt:lpstr>RE!Print_Area</vt:lpstr>
      <vt:lpstr>RSTC!Print_Area</vt:lpstr>
    </vt:vector>
  </TitlesOfParts>
  <Company>North American Electric Reliability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Mat Bunch</dc:creator>
  <cp:keywords>2018 Master Grading Tool Template</cp:keywords>
  <cp:lastModifiedBy>Wendy Muller</cp:lastModifiedBy>
  <cp:lastPrinted>2018-02-22T21:03:14Z</cp:lastPrinted>
  <dcterms:created xsi:type="dcterms:W3CDTF">2017-05-15T18:10:12Z</dcterms:created>
  <dcterms:modified xsi:type="dcterms:W3CDTF">2021-06-03T20:51:04Z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0x010100A836307924F4E64B80FA20CA72246DF4</vt:lpwstr>
  </property>
  <property fmtid="{D5CDD505-2E9C-101B-9397-08002B2CF9AE}" pid="3" name="TaxKeyword">
    <vt:lpwstr>11425;#2018 Master Grading Tool Template|f2c72eb5-6b77-46f3-b35d-ced2717cbabb</vt:lpwstr>
  </property>
  <property fmtid="{D5CDD505-2E9C-101B-9397-08002B2CF9AE}" pid="4" name="GS_AddingInProgress">
    <vt:lpwstr>False</vt:lpwstr>
  </property>
  <property fmtid="{D5CDD505-2E9C-101B-9397-08002B2CF9AE}" pid="5" name="_dlc_DocIdItemGuid">
    <vt:lpwstr>462b7d0c-4aa0-4f61-817e-135151544285</vt:lpwstr>
  </property>
  <property fmtid="{D5CDD505-2E9C-101B-9397-08002B2CF9AE}" pid="6" name="Standards Project Number">
    <vt:lpwstr/>
  </property>
  <property fmtid="{D5CDD505-2E9C-101B-9397-08002B2CF9AE}" pid="7" name="Data Classification">
    <vt:lpwstr>1;#Confidential - Internal|aa40a886-0bc0-4ba6-a22c-37ccbc8c9bd8</vt:lpwstr>
  </property>
  <property fmtid="{D5CDD505-2E9C-101B-9397-08002B2CF9AE}" pid="8" name="_dlc_policyId">
    <vt:lpwstr/>
  </property>
  <property fmtid="{D5CDD505-2E9C-101B-9397-08002B2CF9AE}" pid="9" name="ItemRetentionFormula">
    <vt:lpwstr/>
  </property>
  <property fmtid="{D5CDD505-2E9C-101B-9397-08002B2CF9AE}" pid="10" name="Requirements Affected">
    <vt:lpwstr/>
  </property>
  <property fmtid="{D5CDD505-2E9C-101B-9397-08002B2CF9AE}" pid="11" name="Standard Action">
    <vt:lpwstr/>
  </property>
  <property fmtid="{D5CDD505-2E9C-101B-9397-08002B2CF9AE}" pid="12" name="Standard Number - New">
    <vt:lpwstr/>
  </property>
  <property fmtid="{D5CDD505-2E9C-101B-9397-08002B2CF9AE}" pid="13" name="SD Project Type">
    <vt:lpwstr/>
  </property>
</Properties>
</file>