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20" activeTab="0"/>
  </bookViews>
  <sheets>
    <sheet name="Parameters" sheetId="1" r:id="rId1"/>
    <sheet name="60" sheetId="2" r:id="rId2"/>
    <sheet name="59.98" sheetId="3" r:id="rId3"/>
    <sheet name="60.02" sheetId="4" r:id="rId4"/>
  </sheets>
  <definedNames/>
  <calcPr calcMode="manual" fullCalcOnLoad="1" calcCompleted="0" calcOnSave="0"/>
</workbook>
</file>

<file path=xl/sharedStrings.xml><?xml version="1.0" encoding="utf-8"?>
<sst xmlns="http://schemas.openxmlformats.org/spreadsheetml/2006/main" count="36" uniqueCount="33">
  <si>
    <t>CPS1 Bound at 60 Hz SF</t>
  </si>
  <si>
    <t>CPS1 Bound at 59.98 Hz SF</t>
  </si>
  <si>
    <t>CPS1 Bound at 60.02 Hz SF</t>
  </si>
  <si>
    <t>CPS1 BAAL 60</t>
  </si>
  <si>
    <t>CPS1 BAAL 59.98</t>
  </si>
  <si>
    <t>CPS1 BAAL 60.02</t>
  </si>
  <si>
    <t>ACE</t>
  </si>
  <si>
    <t>Freq_Error</t>
  </si>
  <si>
    <t>Bias</t>
  </si>
  <si>
    <t>Sched_Freq</t>
  </si>
  <si>
    <t>Actual_Freq</t>
  </si>
  <si>
    <t>Freq</t>
  </si>
  <si>
    <t>Balancing</t>
  </si>
  <si>
    <t>Authority</t>
  </si>
  <si>
    <t>L10</t>
  </si>
  <si>
    <t>Eastern Interconnection</t>
  </si>
  <si>
    <t>FTL_Low</t>
  </si>
  <si>
    <t>FTL_High</t>
  </si>
  <si>
    <t>EASTERN INTERCONNECTION CALCULATIONS</t>
  </si>
  <si>
    <t>Old L10</t>
  </si>
  <si>
    <t>Enter Balancing Authority Acronym in cell "A4" and its Frequency Bias setting (negative number) in cell "B4"</t>
  </si>
  <si>
    <t>Frequency Bias</t>
  </si>
  <si>
    <t>BA-01</t>
  </si>
  <si>
    <t>Epsilon1</t>
  </si>
  <si>
    <t>Epsilon10</t>
  </si>
  <si>
    <t>(Hz)</t>
  </si>
  <si>
    <t>BAAL_Low at 60 Hz SF</t>
  </si>
  <si>
    <t>BAAL_Low at 59.98 Hz SF</t>
  </si>
  <si>
    <t>BAAL_Low at 60.02 Hz SF</t>
  </si>
  <si>
    <t>BAAL_High at 60 Hz SF</t>
  </si>
  <si>
    <t>BAAL_High at 59.98 Hz SF</t>
  </si>
  <si>
    <t>BAAL_High at 60.02 Hz SF</t>
  </si>
  <si>
    <t>2016 Interconnection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</si>
</sst>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"/>
    <numFmt numFmtId="166" formatCode="0.000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b/>
      <sz val="10"/>
      <color indexed="12"/>
      <name val="Arial"/>
      <family val="2"/>
    </font>
    <font>
      <b/>
      <sz val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sz val="9.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 horizontal="center"/>
      <protection/>
    </xf>
    <xf numFmtId="0" fontId="2" fillId="33" borderId="11" xfId="0" applyFont="1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166" fontId="2" fillId="33" borderId="12" xfId="0" applyNumberFormat="1" applyFont="1" applyFill="1" applyBorder="1" applyAlignment="1" applyProtection="1">
      <alignment horizontal="center"/>
      <protection/>
    </xf>
    <xf numFmtId="0" fontId="2" fillId="33" borderId="13" xfId="0" applyFont="1" applyFill="1" applyBorder="1" applyAlignment="1" applyProtection="1">
      <alignment horizontal="center"/>
      <protection/>
    </xf>
    <xf numFmtId="166" fontId="2" fillId="33" borderId="13" xfId="0" applyNumberFormat="1" applyFont="1" applyFill="1" applyBorder="1" applyAlignment="1" applyProtection="1">
      <alignment horizontal="center"/>
      <protection/>
    </xf>
    <xf numFmtId="0" fontId="2" fillId="0" borderId="0" xfId="0" applyFont="1" applyAlignment="1" applyProtection="1">
      <alignment/>
      <protection/>
    </xf>
    <xf numFmtId="0" fontId="5" fillId="33" borderId="14" xfId="0" applyFont="1" applyFill="1" applyBorder="1" applyAlignment="1" applyProtection="1">
      <alignment horizontal="center"/>
      <protection locked="0"/>
    </xf>
    <xf numFmtId="0" fontId="6" fillId="33" borderId="11" xfId="0" applyFont="1" applyFill="1" applyBorder="1" applyAlignment="1" applyProtection="1">
      <alignment/>
      <protection/>
    </xf>
    <xf numFmtId="0" fontId="2" fillId="33" borderId="11" xfId="0" applyFont="1" applyFill="1" applyBorder="1" applyAlignment="1" applyProtection="1">
      <alignment/>
      <protection/>
    </xf>
    <xf numFmtId="0" fontId="0" fillId="33" borderId="11" xfId="0" applyFill="1" applyBorder="1" applyAlignment="1" applyProtection="1">
      <alignment/>
      <protection/>
    </xf>
    <xf numFmtId="0" fontId="0" fillId="33" borderId="15" xfId="0" applyFill="1" applyBorder="1" applyAlignment="1" applyProtection="1">
      <alignment/>
      <protection/>
    </xf>
    <xf numFmtId="0" fontId="2" fillId="33" borderId="13" xfId="0" applyFont="1" applyFill="1" applyBorder="1" applyAlignment="1" applyProtection="1">
      <alignment/>
      <protection/>
    </xf>
    <xf numFmtId="0" fontId="0" fillId="33" borderId="13" xfId="0" applyFill="1" applyBorder="1" applyAlignment="1" applyProtection="1">
      <alignment/>
      <protection/>
    </xf>
    <xf numFmtId="0" fontId="2" fillId="33" borderId="16" xfId="0" applyFont="1" applyFill="1" applyBorder="1" applyAlignment="1" applyProtection="1">
      <alignment horizontal="center"/>
      <protection/>
    </xf>
    <xf numFmtId="165" fontId="2" fillId="0" borderId="0" xfId="0" applyNumberFormat="1" applyFont="1" applyAlignment="1" applyProtection="1">
      <alignment/>
      <protection/>
    </xf>
    <xf numFmtId="166" fontId="0" fillId="0" borderId="0" xfId="0" applyNumberFormat="1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165" fontId="0" fillId="0" borderId="0" xfId="0" applyNumberFormat="1" applyAlignment="1" applyProtection="1">
      <alignment/>
      <protection/>
    </xf>
    <xf numFmtId="166" fontId="3" fillId="0" borderId="0" xfId="0" applyNumberFormat="1" applyFont="1" applyAlignment="1" applyProtection="1">
      <alignment/>
      <protection/>
    </xf>
    <xf numFmtId="165" fontId="3" fillId="0" borderId="0" xfId="0" applyNumberFormat="1" applyFont="1" applyAlignment="1" applyProtection="1">
      <alignment/>
      <protection/>
    </xf>
    <xf numFmtId="0" fontId="5" fillId="33" borderId="17" xfId="0" applyFont="1" applyFill="1" applyBorder="1" applyAlignment="1" applyProtection="1">
      <alignment horizontal="center" wrapText="1"/>
      <protection locked="0"/>
    </xf>
    <xf numFmtId="0" fontId="0" fillId="33" borderId="14" xfId="0" applyFont="1" applyFill="1" applyBorder="1" applyAlignment="1" applyProtection="1">
      <alignment/>
      <protection/>
    </xf>
    <xf numFmtId="2" fontId="0" fillId="33" borderId="14" xfId="0" applyNumberFormat="1" applyFont="1" applyFill="1" applyBorder="1" applyAlignment="1" applyProtection="1">
      <alignment horizontal="center"/>
      <protection/>
    </xf>
    <xf numFmtId="0" fontId="0" fillId="33" borderId="18" xfId="0" applyFont="1" applyFill="1" applyBorder="1" applyAlignment="1" applyProtection="1">
      <alignment/>
      <protection/>
    </xf>
    <xf numFmtId="164" fontId="0" fillId="0" borderId="0" xfId="0" applyNumberFormat="1" applyAlignment="1" applyProtection="1">
      <alignment wrapText="1"/>
      <protection/>
    </xf>
    <xf numFmtId="0" fontId="2" fillId="33" borderId="16" xfId="0" applyFont="1" applyFill="1" applyBorder="1" applyAlignment="1" applyProtection="1">
      <alignment horizontal="center" wrapText="1"/>
      <protection/>
    </xf>
    <xf numFmtId="0" fontId="0" fillId="33" borderId="18" xfId="0" applyFont="1" applyFill="1" applyBorder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2" fillId="33" borderId="15" xfId="0" applyFont="1" applyFill="1" applyBorder="1" applyAlignment="1" applyProtection="1">
      <alignment horizontal="center" wrapText="1"/>
      <protection/>
    </xf>
    <xf numFmtId="166" fontId="0" fillId="0" borderId="0" xfId="0" applyNumberFormat="1" applyAlignment="1" applyProtection="1">
      <alignment wrapText="1"/>
      <protection/>
    </xf>
    <xf numFmtId="0" fontId="2" fillId="0" borderId="0" xfId="0" applyFont="1" applyAlignment="1" applyProtection="1">
      <alignment wrapText="1"/>
      <protection/>
    </xf>
    <xf numFmtId="166" fontId="0" fillId="0" borderId="0" xfId="0" applyNumberFormat="1" applyFont="1" applyAlignment="1" applyProtection="1">
      <alignment wrapText="1"/>
      <protection/>
    </xf>
    <xf numFmtId="2" fontId="0" fillId="0" borderId="0" xfId="0" applyNumberFormat="1" applyAlignment="1" applyProtection="1">
      <alignment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CPS1 and BAAL - Eastern Interconnection</a:t>
            </a:r>
          </a:p>
        </c:rich>
      </c:tx>
      <c:layout>
        <c:manualLayout>
          <c:xMode val="factor"/>
          <c:yMode val="factor"/>
          <c:x val="-0.00325"/>
          <c:y val="-0.00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9"/>
          <c:y val="0.052"/>
          <c:w val="0.95025"/>
          <c:h val="0.8415"/>
        </c:manualLayout>
      </c:layout>
      <c:scatterChart>
        <c:scatterStyle val="smoothMarker"/>
        <c:varyColors val="0"/>
        <c:ser>
          <c:idx val="2"/>
          <c:order val="0"/>
          <c:tx>
            <c:v>BAAL_High</c:v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Parameters!$D$214:$D$419</c:f>
              <c:numCache>
                <c:ptCount val="206"/>
                <c:pt idx="0">
                  <c:v>60.0001</c:v>
                </c:pt>
                <c:pt idx="1">
                  <c:v>60.0005</c:v>
                </c:pt>
                <c:pt idx="2">
                  <c:v>60.001000000001</c:v>
                </c:pt>
                <c:pt idx="3">
                  <c:v>60.002000000001</c:v>
                </c:pt>
                <c:pt idx="4">
                  <c:v>60.003000000001</c:v>
                </c:pt>
                <c:pt idx="5">
                  <c:v>60.004000000001</c:v>
                </c:pt>
                <c:pt idx="6">
                  <c:v>60.005000000001</c:v>
                </c:pt>
                <c:pt idx="7">
                  <c:v>60.006000000001</c:v>
                </c:pt>
                <c:pt idx="8">
                  <c:v>60.007000000001</c:v>
                </c:pt>
                <c:pt idx="9">
                  <c:v>60.008000000001</c:v>
                </c:pt>
                <c:pt idx="10">
                  <c:v>60.009000000001</c:v>
                </c:pt>
                <c:pt idx="11">
                  <c:v>60.010000000001</c:v>
                </c:pt>
                <c:pt idx="12">
                  <c:v>60.011000000001</c:v>
                </c:pt>
                <c:pt idx="13">
                  <c:v>60.012000000001</c:v>
                </c:pt>
                <c:pt idx="14">
                  <c:v>60.013000000001</c:v>
                </c:pt>
                <c:pt idx="15">
                  <c:v>60.014000000001</c:v>
                </c:pt>
                <c:pt idx="16">
                  <c:v>60.015000000001</c:v>
                </c:pt>
                <c:pt idx="17">
                  <c:v>60.016000000001</c:v>
                </c:pt>
                <c:pt idx="18">
                  <c:v>60.017000000001</c:v>
                </c:pt>
                <c:pt idx="19">
                  <c:v>60.018000000001</c:v>
                </c:pt>
                <c:pt idx="20">
                  <c:v>60.019</c:v>
                </c:pt>
                <c:pt idx="21">
                  <c:v>60.0195</c:v>
                </c:pt>
                <c:pt idx="22">
                  <c:v>60.0199</c:v>
                </c:pt>
                <c:pt idx="23">
                  <c:v>60.020000000001</c:v>
                </c:pt>
                <c:pt idx="24">
                  <c:v>60.0201</c:v>
                </c:pt>
                <c:pt idx="25">
                  <c:v>60.0205</c:v>
                </c:pt>
                <c:pt idx="26">
                  <c:v>60.021</c:v>
                </c:pt>
                <c:pt idx="27">
                  <c:v>60.0220000000011</c:v>
                </c:pt>
                <c:pt idx="28">
                  <c:v>60.0230000000011</c:v>
                </c:pt>
                <c:pt idx="29">
                  <c:v>60.0240000000011</c:v>
                </c:pt>
                <c:pt idx="30">
                  <c:v>60.0250000000011</c:v>
                </c:pt>
                <c:pt idx="31">
                  <c:v>60.0260000000011</c:v>
                </c:pt>
                <c:pt idx="32">
                  <c:v>60.0270000000011</c:v>
                </c:pt>
                <c:pt idx="33">
                  <c:v>60.0280000000011</c:v>
                </c:pt>
                <c:pt idx="34">
                  <c:v>60.0290000000011</c:v>
                </c:pt>
                <c:pt idx="35">
                  <c:v>60.0300000000011</c:v>
                </c:pt>
                <c:pt idx="36">
                  <c:v>60.0310000000011</c:v>
                </c:pt>
                <c:pt idx="37">
                  <c:v>60.0320000000011</c:v>
                </c:pt>
                <c:pt idx="38">
                  <c:v>60.0330000000011</c:v>
                </c:pt>
                <c:pt idx="39">
                  <c:v>60.0340000000011</c:v>
                </c:pt>
                <c:pt idx="40">
                  <c:v>60.0350000000011</c:v>
                </c:pt>
                <c:pt idx="41">
                  <c:v>60.0360000000011</c:v>
                </c:pt>
                <c:pt idx="42">
                  <c:v>60.0370000000011</c:v>
                </c:pt>
                <c:pt idx="43">
                  <c:v>60.0380000000011</c:v>
                </c:pt>
                <c:pt idx="44">
                  <c:v>60.0390000000011</c:v>
                </c:pt>
                <c:pt idx="45">
                  <c:v>60.0400000000011</c:v>
                </c:pt>
                <c:pt idx="46">
                  <c:v>60.0410000000011</c:v>
                </c:pt>
                <c:pt idx="47">
                  <c:v>60.0420000000012</c:v>
                </c:pt>
                <c:pt idx="48">
                  <c:v>60.0430000000012</c:v>
                </c:pt>
                <c:pt idx="49">
                  <c:v>60.0440000000012</c:v>
                </c:pt>
                <c:pt idx="50">
                  <c:v>60.0450000000012</c:v>
                </c:pt>
                <c:pt idx="51">
                  <c:v>60.0460000000012</c:v>
                </c:pt>
                <c:pt idx="52">
                  <c:v>60.0470000000012</c:v>
                </c:pt>
                <c:pt idx="53">
                  <c:v>60.0480000000012</c:v>
                </c:pt>
                <c:pt idx="54">
                  <c:v>60.0490000000012</c:v>
                </c:pt>
                <c:pt idx="55">
                  <c:v>60.0500000000012</c:v>
                </c:pt>
                <c:pt idx="56">
                  <c:v>60.0510000000012</c:v>
                </c:pt>
                <c:pt idx="57">
                  <c:v>60.0520000000012</c:v>
                </c:pt>
                <c:pt idx="58">
                  <c:v>60.0530000000012</c:v>
                </c:pt>
                <c:pt idx="59">
                  <c:v>60.0540000000012</c:v>
                </c:pt>
                <c:pt idx="60">
                  <c:v>60.0550000000012</c:v>
                </c:pt>
                <c:pt idx="61">
                  <c:v>60.0560000000012</c:v>
                </c:pt>
                <c:pt idx="62">
                  <c:v>60.0570000000012</c:v>
                </c:pt>
                <c:pt idx="63">
                  <c:v>60.0580000000012</c:v>
                </c:pt>
                <c:pt idx="64">
                  <c:v>60.0590000000012</c:v>
                </c:pt>
                <c:pt idx="65">
                  <c:v>60.0600000000012</c:v>
                </c:pt>
                <c:pt idx="66">
                  <c:v>60.0610000000012</c:v>
                </c:pt>
                <c:pt idx="67">
                  <c:v>60.0620000000012</c:v>
                </c:pt>
                <c:pt idx="68">
                  <c:v>60.0630000000013</c:v>
                </c:pt>
                <c:pt idx="69">
                  <c:v>60.0640000000013</c:v>
                </c:pt>
                <c:pt idx="70">
                  <c:v>60.0650000000013</c:v>
                </c:pt>
                <c:pt idx="71">
                  <c:v>60.0660000000013</c:v>
                </c:pt>
                <c:pt idx="72">
                  <c:v>60.0670000000013</c:v>
                </c:pt>
                <c:pt idx="73">
                  <c:v>60.0680000000013</c:v>
                </c:pt>
                <c:pt idx="74">
                  <c:v>60.0690000000013</c:v>
                </c:pt>
                <c:pt idx="75">
                  <c:v>60.0700000000013</c:v>
                </c:pt>
                <c:pt idx="76">
                  <c:v>60.0710000000013</c:v>
                </c:pt>
                <c:pt idx="77">
                  <c:v>60.0720000000013</c:v>
                </c:pt>
                <c:pt idx="78">
                  <c:v>60.0730000000013</c:v>
                </c:pt>
                <c:pt idx="79">
                  <c:v>60.0740000000013</c:v>
                </c:pt>
                <c:pt idx="80">
                  <c:v>60.0750000000013</c:v>
                </c:pt>
                <c:pt idx="81">
                  <c:v>60.0760000000013</c:v>
                </c:pt>
                <c:pt idx="82">
                  <c:v>60.0770000000013</c:v>
                </c:pt>
                <c:pt idx="83">
                  <c:v>60.0780000000013</c:v>
                </c:pt>
                <c:pt idx="84">
                  <c:v>60.0790000000013</c:v>
                </c:pt>
                <c:pt idx="85">
                  <c:v>60.0800000000013</c:v>
                </c:pt>
                <c:pt idx="86">
                  <c:v>60.0810000000013</c:v>
                </c:pt>
                <c:pt idx="87">
                  <c:v>60.0820000000013</c:v>
                </c:pt>
                <c:pt idx="88">
                  <c:v>60.0830000000013</c:v>
                </c:pt>
                <c:pt idx="89">
                  <c:v>60.0840000000014</c:v>
                </c:pt>
                <c:pt idx="90">
                  <c:v>60.0850000000014</c:v>
                </c:pt>
                <c:pt idx="91">
                  <c:v>60.0860000000014</c:v>
                </c:pt>
                <c:pt idx="92">
                  <c:v>60.0870000000014</c:v>
                </c:pt>
                <c:pt idx="93">
                  <c:v>60.0880000000014</c:v>
                </c:pt>
                <c:pt idx="94">
                  <c:v>60.0890000000014</c:v>
                </c:pt>
                <c:pt idx="95">
                  <c:v>60.0900000000014</c:v>
                </c:pt>
                <c:pt idx="96">
                  <c:v>60.0910000000014</c:v>
                </c:pt>
                <c:pt idx="97">
                  <c:v>60.0920000000014</c:v>
                </c:pt>
                <c:pt idx="98">
                  <c:v>60.0930000000014</c:v>
                </c:pt>
                <c:pt idx="99">
                  <c:v>60.0940000000014</c:v>
                </c:pt>
                <c:pt idx="100">
                  <c:v>60.0950000000014</c:v>
                </c:pt>
                <c:pt idx="101">
                  <c:v>60.0960000000014</c:v>
                </c:pt>
                <c:pt idx="102">
                  <c:v>60.0970000000014</c:v>
                </c:pt>
                <c:pt idx="103">
                  <c:v>60.0980000000014</c:v>
                </c:pt>
                <c:pt idx="104">
                  <c:v>60.0990000000014</c:v>
                </c:pt>
                <c:pt idx="105">
                  <c:v>60.1000000000014</c:v>
                </c:pt>
                <c:pt idx="106">
                  <c:v>60.1010000000014</c:v>
                </c:pt>
                <c:pt idx="107">
                  <c:v>60.1020000000014</c:v>
                </c:pt>
                <c:pt idx="108">
                  <c:v>60.1030000000014</c:v>
                </c:pt>
                <c:pt idx="109">
                  <c:v>60.1040000000014</c:v>
                </c:pt>
                <c:pt idx="110">
                  <c:v>60.1050000000015</c:v>
                </c:pt>
                <c:pt idx="111">
                  <c:v>60.1060000000015</c:v>
                </c:pt>
                <c:pt idx="112">
                  <c:v>60.1070000000015</c:v>
                </c:pt>
                <c:pt idx="113">
                  <c:v>60.1080000000015</c:v>
                </c:pt>
                <c:pt idx="114">
                  <c:v>60.1090000000015</c:v>
                </c:pt>
                <c:pt idx="115">
                  <c:v>60.1100000000015</c:v>
                </c:pt>
                <c:pt idx="116">
                  <c:v>60.1110000000015</c:v>
                </c:pt>
                <c:pt idx="117">
                  <c:v>60.1120000000015</c:v>
                </c:pt>
                <c:pt idx="118">
                  <c:v>60.1130000000015</c:v>
                </c:pt>
                <c:pt idx="119">
                  <c:v>60.1140000000015</c:v>
                </c:pt>
                <c:pt idx="120">
                  <c:v>60.1150000000015</c:v>
                </c:pt>
                <c:pt idx="121">
                  <c:v>60.1160000000015</c:v>
                </c:pt>
                <c:pt idx="122">
                  <c:v>60.1170000000015</c:v>
                </c:pt>
                <c:pt idx="123">
                  <c:v>60.1180000000015</c:v>
                </c:pt>
                <c:pt idx="124">
                  <c:v>60.1190000000015</c:v>
                </c:pt>
                <c:pt idx="125">
                  <c:v>60.1200000000015</c:v>
                </c:pt>
                <c:pt idx="126">
                  <c:v>60.1210000000015</c:v>
                </c:pt>
                <c:pt idx="127">
                  <c:v>60.1220000000015</c:v>
                </c:pt>
                <c:pt idx="128">
                  <c:v>60.1230000000015</c:v>
                </c:pt>
                <c:pt idx="129">
                  <c:v>60.1240000000015</c:v>
                </c:pt>
                <c:pt idx="130">
                  <c:v>60.1250000000015</c:v>
                </c:pt>
                <c:pt idx="131">
                  <c:v>60.1260000000016</c:v>
                </c:pt>
                <c:pt idx="132">
                  <c:v>60.1270000000016</c:v>
                </c:pt>
                <c:pt idx="133">
                  <c:v>60.1280000000016</c:v>
                </c:pt>
                <c:pt idx="134">
                  <c:v>60.1290000000016</c:v>
                </c:pt>
                <c:pt idx="135">
                  <c:v>60.1300000000016</c:v>
                </c:pt>
                <c:pt idx="136">
                  <c:v>60.1310000000016</c:v>
                </c:pt>
                <c:pt idx="137">
                  <c:v>60.1320000000016</c:v>
                </c:pt>
                <c:pt idx="138">
                  <c:v>60.1330000000016</c:v>
                </c:pt>
                <c:pt idx="139">
                  <c:v>60.1340000000016</c:v>
                </c:pt>
                <c:pt idx="140">
                  <c:v>60.1350000000016</c:v>
                </c:pt>
                <c:pt idx="141">
                  <c:v>60.1360000000016</c:v>
                </c:pt>
                <c:pt idx="142">
                  <c:v>60.1370000000016</c:v>
                </c:pt>
                <c:pt idx="143">
                  <c:v>60.1380000000016</c:v>
                </c:pt>
                <c:pt idx="144">
                  <c:v>60.1390000000016</c:v>
                </c:pt>
                <c:pt idx="145">
                  <c:v>60.1400000000016</c:v>
                </c:pt>
                <c:pt idx="146">
                  <c:v>60.1410000000016</c:v>
                </c:pt>
                <c:pt idx="147">
                  <c:v>60.1420000000016</c:v>
                </c:pt>
                <c:pt idx="148">
                  <c:v>60.1430000000016</c:v>
                </c:pt>
                <c:pt idx="149">
                  <c:v>60.1440000000016</c:v>
                </c:pt>
                <c:pt idx="150">
                  <c:v>60.1450000000016</c:v>
                </c:pt>
                <c:pt idx="151">
                  <c:v>60.1460000000016</c:v>
                </c:pt>
                <c:pt idx="152">
                  <c:v>60.1470000000017</c:v>
                </c:pt>
                <c:pt idx="153">
                  <c:v>60.1480000000017</c:v>
                </c:pt>
                <c:pt idx="154">
                  <c:v>60.1490000000017</c:v>
                </c:pt>
                <c:pt idx="155">
                  <c:v>60.1500000000017</c:v>
                </c:pt>
                <c:pt idx="156">
                  <c:v>60.1510000000017</c:v>
                </c:pt>
                <c:pt idx="157">
                  <c:v>60.1520000000017</c:v>
                </c:pt>
                <c:pt idx="158">
                  <c:v>60.1530000000017</c:v>
                </c:pt>
                <c:pt idx="159">
                  <c:v>60.1540000000017</c:v>
                </c:pt>
                <c:pt idx="160">
                  <c:v>60.1550000000017</c:v>
                </c:pt>
                <c:pt idx="161">
                  <c:v>60.1560000000017</c:v>
                </c:pt>
                <c:pt idx="162">
                  <c:v>60.1570000000017</c:v>
                </c:pt>
                <c:pt idx="163">
                  <c:v>60.1580000000017</c:v>
                </c:pt>
                <c:pt idx="164">
                  <c:v>60.1590000000017</c:v>
                </c:pt>
                <c:pt idx="165">
                  <c:v>60.1600000000017</c:v>
                </c:pt>
                <c:pt idx="166">
                  <c:v>60.1610000000017</c:v>
                </c:pt>
                <c:pt idx="167">
                  <c:v>60.1620000000017</c:v>
                </c:pt>
                <c:pt idx="168">
                  <c:v>60.1630000000017</c:v>
                </c:pt>
                <c:pt idx="169">
                  <c:v>60.1640000000017</c:v>
                </c:pt>
                <c:pt idx="170">
                  <c:v>60.1650000000017</c:v>
                </c:pt>
                <c:pt idx="171">
                  <c:v>60.1660000000017</c:v>
                </c:pt>
                <c:pt idx="172">
                  <c:v>60.1670000000017</c:v>
                </c:pt>
                <c:pt idx="173">
                  <c:v>60.1680000000018</c:v>
                </c:pt>
                <c:pt idx="174">
                  <c:v>60.1690000000018</c:v>
                </c:pt>
                <c:pt idx="175">
                  <c:v>60.1700000000018</c:v>
                </c:pt>
                <c:pt idx="176">
                  <c:v>60.1710000000018</c:v>
                </c:pt>
                <c:pt idx="177">
                  <c:v>60.1720000000018</c:v>
                </c:pt>
                <c:pt idx="178">
                  <c:v>60.1730000000018</c:v>
                </c:pt>
                <c:pt idx="179">
                  <c:v>60.1740000000018</c:v>
                </c:pt>
                <c:pt idx="180">
                  <c:v>60.1750000000018</c:v>
                </c:pt>
                <c:pt idx="181">
                  <c:v>60.1760000000018</c:v>
                </c:pt>
                <c:pt idx="182">
                  <c:v>60.1770000000018</c:v>
                </c:pt>
                <c:pt idx="183">
                  <c:v>60.1780000000018</c:v>
                </c:pt>
                <c:pt idx="184">
                  <c:v>60.1790000000018</c:v>
                </c:pt>
                <c:pt idx="185">
                  <c:v>60.1800000000018</c:v>
                </c:pt>
                <c:pt idx="186">
                  <c:v>60.1810000000018</c:v>
                </c:pt>
                <c:pt idx="187">
                  <c:v>60.1820000000018</c:v>
                </c:pt>
                <c:pt idx="188">
                  <c:v>60.1830000000018</c:v>
                </c:pt>
                <c:pt idx="189">
                  <c:v>60.1840000000018</c:v>
                </c:pt>
                <c:pt idx="190">
                  <c:v>60.1850000000018</c:v>
                </c:pt>
                <c:pt idx="191">
                  <c:v>60.1860000000018</c:v>
                </c:pt>
                <c:pt idx="192">
                  <c:v>60.1870000000018</c:v>
                </c:pt>
                <c:pt idx="193">
                  <c:v>60.1880000000018</c:v>
                </c:pt>
                <c:pt idx="194">
                  <c:v>60.1890000000019</c:v>
                </c:pt>
                <c:pt idx="195">
                  <c:v>60.1900000000019</c:v>
                </c:pt>
                <c:pt idx="196">
                  <c:v>60.1910000000019</c:v>
                </c:pt>
                <c:pt idx="197">
                  <c:v>60.1920000000019</c:v>
                </c:pt>
                <c:pt idx="198">
                  <c:v>60.1930000000019</c:v>
                </c:pt>
                <c:pt idx="199">
                  <c:v>60.1940000000019</c:v>
                </c:pt>
                <c:pt idx="200">
                  <c:v>60.1950000000019</c:v>
                </c:pt>
                <c:pt idx="201">
                  <c:v>60.1960000000019</c:v>
                </c:pt>
                <c:pt idx="202">
                  <c:v>60.1970000000019</c:v>
                </c:pt>
                <c:pt idx="203">
                  <c:v>60.1980000000019</c:v>
                </c:pt>
                <c:pt idx="204">
                  <c:v>60.1990000000019</c:v>
                </c:pt>
                <c:pt idx="205">
                  <c:v>60.2000000000019</c:v>
                </c:pt>
              </c:numCache>
            </c:numRef>
          </c:xVal>
          <c:yVal>
            <c:numRef>
              <c:f>Parameters!$I$214:$I$419</c:f>
              <c:numCache>
                <c:ptCount val="206"/>
                <c:pt idx="0">
                  <c:v>29159.9999990342</c:v>
                </c:pt>
                <c:pt idx="1">
                  <c:v>5831.999999972595</c:v>
                </c:pt>
                <c:pt idx="2">
                  <c:v>2915.999997085578</c:v>
                </c:pt>
                <c:pt idx="3">
                  <c:v>1457.9999992731487</c:v>
                </c:pt>
                <c:pt idx="4">
                  <c:v>971.9999996754325</c:v>
                </c:pt>
                <c:pt idx="5">
                  <c:v>728.9999998178694</c:v>
                </c:pt>
                <c:pt idx="6">
                  <c:v>583.199999883717</c:v>
                </c:pt>
                <c:pt idx="7">
                  <c:v>485.99999991886733</c:v>
                </c:pt>
                <c:pt idx="8">
                  <c:v>416.5714285119641</c:v>
                </c:pt>
                <c:pt idx="9">
                  <c:v>364.49999995458217</c:v>
                </c:pt>
                <c:pt idx="10">
                  <c:v>323.99999996394513</c:v>
                </c:pt>
                <c:pt idx="11">
                  <c:v>291.5999999708657</c:v>
                </c:pt>
                <c:pt idx="12">
                  <c:v>265.0909090668892</c:v>
                </c:pt>
                <c:pt idx="13">
                  <c:v>242.99999997972145</c:v>
                </c:pt>
                <c:pt idx="14">
                  <c:v>224.30769229045507</c:v>
                </c:pt>
                <c:pt idx="15">
                  <c:v>208.28571427088735</c:v>
                </c:pt>
                <c:pt idx="16">
                  <c:v>194.3999999870232</c:v>
                </c:pt>
                <c:pt idx="17">
                  <c:v>182.24999998862202</c:v>
                </c:pt>
                <c:pt idx="18">
                  <c:v>171.5294117546514</c:v>
                </c:pt>
                <c:pt idx="19">
                  <c:v>161.99999999098935</c:v>
                </c:pt>
                <c:pt idx="20">
                  <c:v>153.47368421055126</c:v>
                </c:pt>
                <c:pt idx="21">
                  <c:v>149.5384615384672</c:v>
                </c:pt>
                <c:pt idx="22">
                  <c:v>146.53266331659546</c:v>
                </c:pt>
                <c:pt idx="23">
                  <c:v>145.79999999273647</c:v>
                </c:pt>
                <c:pt idx="24">
                  <c:v>145.0746268656874</c:v>
                </c:pt>
                <c:pt idx="25">
                  <c:v>142.24390243904622</c:v>
                </c:pt>
                <c:pt idx="26">
                  <c:v>138.85714285714812</c:v>
                </c:pt>
                <c:pt idx="27">
                  <c:v>132.5454545388385</c:v>
                </c:pt>
                <c:pt idx="28">
                  <c:v>126.78260868961219</c:v>
                </c:pt>
                <c:pt idx="29">
                  <c:v>121.49999999442906</c:v>
                </c:pt>
                <c:pt idx="30">
                  <c:v>116.63999999487706</c:v>
                </c:pt>
                <c:pt idx="31">
                  <c:v>112.15384614912008</c:v>
                </c:pt>
                <c:pt idx="32">
                  <c:v>107.99999999559873</c:v>
                </c:pt>
                <c:pt idx="33">
                  <c:v>104.14285713877359</c:v>
                </c:pt>
                <c:pt idx="34">
                  <c:v>100.55172413413258</c:v>
                </c:pt>
                <c:pt idx="35">
                  <c:v>97.19999999643534</c:v>
                </c:pt>
                <c:pt idx="36">
                  <c:v>94.06451612570118</c:v>
                </c:pt>
                <c:pt idx="37">
                  <c:v>91.1249999968807</c:v>
                </c:pt>
                <c:pt idx="38">
                  <c:v>88.36363636069066</c:v>
                </c:pt>
                <c:pt idx="39">
                  <c:v>85.76470587958404</c:v>
                </c:pt>
                <c:pt idx="40">
                  <c:v>83.31428571167851</c:v>
                </c:pt>
                <c:pt idx="41">
                  <c:v>80.99999999752505</c:v>
                </c:pt>
                <c:pt idx="42">
                  <c:v>78.81081080847297</c:v>
                </c:pt>
                <c:pt idx="43">
                  <c:v>76.7368421030516</c:v>
                </c:pt>
                <c:pt idx="44">
                  <c:v>74.76923076712215</c:v>
                </c:pt>
                <c:pt idx="45">
                  <c:v>72.89999999799988</c:v>
                </c:pt>
                <c:pt idx="46">
                  <c:v>71.12195121761263</c:v>
                </c:pt>
                <c:pt idx="47">
                  <c:v>69.42857142658903</c:v>
                </c:pt>
                <c:pt idx="48">
                  <c:v>67.81395348648464</c:v>
                </c:pt>
                <c:pt idx="49">
                  <c:v>66.27272727092826</c:v>
                </c:pt>
                <c:pt idx="50">
                  <c:v>64.79999999827328</c:v>
                </c:pt>
                <c:pt idx="51">
                  <c:v>63.391304346176945</c:v>
                </c:pt>
                <c:pt idx="52">
                  <c:v>62.04255318991282</c:v>
                </c:pt>
                <c:pt idx="53">
                  <c:v>60.74999999848252</c:v>
                </c:pt>
                <c:pt idx="54">
                  <c:v>59.5102040801794</c:v>
                </c:pt>
                <c:pt idx="55">
                  <c:v>58.3199999986071</c:v>
                </c:pt>
                <c:pt idx="56">
                  <c:v>57.17647058689122</c:v>
                </c:pt>
                <c:pt idx="57">
                  <c:v>56.07692307563279</c:v>
                </c:pt>
                <c:pt idx="58">
                  <c:v>55.018867923288745</c:v>
                </c:pt>
                <c:pt idx="59">
                  <c:v>53.99999999880123</c:v>
                </c:pt>
                <c:pt idx="60">
                  <c:v>53.01818181702856</c:v>
                </c:pt>
                <c:pt idx="61">
                  <c:v>52.071428570318375</c:v>
                </c:pt>
                <c:pt idx="62">
                  <c:v>51.157894735766305</c:v>
                </c:pt>
                <c:pt idx="63">
                  <c:v>50.27586206792858</c:v>
                </c:pt>
                <c:pt idx="64">
                  <c:v>49.423728812559254</c:v>
                </c:pt>
                <c:pt idx="65">
                  <c:v>48.59999999902918</c:v>
                </c:pt>
                <c:pt idx="66">
                  <c:v>47.80327868758722</c:v>
                </c:pt>
                <c:pt idx="67">
                  <c:v>47.032258063610584</c:v>
                </c:pt>
                <c:pt idx="68">
                  <c:v>46.28571428476072</c:v>
                </c:pt>
                <c:pt idx="69">
                  <c:v>45.562499999077716</c:v>
                </c:pt>
                <c:pt idx="70">
                  <c:v>44.861538460645995</c:v>
                </c:pt>
                <c:pt idx="71">
                  <c:v>44.18181818094941</c:v>
                </c:pt>
                <c:pt idx="72">
                  <c:v>43.522388058860024</c:v>
                </c:pt>
                <c:pt idx="73">
                  <c:v>42.88235294036109</c:v>
                </c:pt>
                <c:pt idx="74">
                  <c:v>42.26086956442259</c:v>
                </c:pt>
                <c:pt idx="75">
                  <c:v>41.65714285637204</c:v>
                </c:pt>
                <c:pt idx="76">
                  <c:v>41.070422534463404</c:v>
                </c:pt>
                <c:pt idx="77">
                  <c:v>40.49999999927012</c:v>
                </c:pt>
                <c:pt idx="78">
                  <c:v>39.945205478743354</c:v>
                </c:pt>
                <c:pt idx="79">
                  <c:v>39.40540540471701</c:v>
                </c:pt>
                <c:pt idx="80">
                  <c:v>38.8799999993274</c:v>
                </c:pt>
                <c:pt idx="81">
                  <c:v>38.368421051977776</c:v>
                </c:pt>
                <c:pt idx="82">
                  <c:v>37.87012986949413</c:v>
                </c:pt>
                <c:pt idx="83">
                  <c:v>37.384615383993584</c:v>
                </c:pt>
                <c:pt idx="84">
                  <c:v>36.911392404458255</c:v>
                </c:pt>
                <c:pt idx="85">
                  <c:v>36.4499999994111</c:v>
                </c:pt>
                <c:pt idx="86">
                  <c:v>35.99999999942346</c:v>
                </c:pt>
                <c:pt idx="87">
                  <c:v>35.56097560919457</c:v>
                </c:pt>
                <c:pt idx="88">
                  <c:v>35.13253011993487</c:v>
                </c:pt>
                <c:pt idx="89">
                  <c:v>34.714285713708556</c:v>
                </c:pt>
                <c:pt idx="90">
                  <c:v>34.30588235237849</c:v>
                </c:pt>
                <c:pt idx="91">
                  <c:v>33.906976743637316</c:v>
                </c:pt>
                <c:pt idx="92">
                  <c:v>33.51724137877235</c:v>
                </c:pt>
                <c:pt idx="93">
                  <c:v>33.136363635838705</c:v>
                </c:pt>
                <c:pt idx="94">
                  <c:v>32.76404494330791</c:v>
                </c:pt>
                <c:pt idx="95">
                  <c:v>32.39999999949731</c:v>
                </c:pt>
                <c:pt idx="96">
                  <c:v>32.043956043465194</c:v>
                </c:pt>
                <c:pt idx="97">
                  <c:v>31.695652173433633</c:v>
                </c:pt>
                <c:pt idx="98">
                  <c:v>31.35483870920668</c:v>
                </c:pt>
                <c:pt idx="99">
                  <c:v>31.021276595284696</c:v>
                </c:pt>
                <c:pt idx="100">
                  <c:v>30.69473684165569</c:v>
                </c:pt>
                <c:pt idx="101">
                  <c:v>30.374999999558256</c:v>
                </c:pt>
                <c:pt idx="102">
                  <c:v>30.061855669671157</c:v>
                </c:pt>
                <c:pt idx="103">
                  <c:v>29.75510204039389</c:v>
                </c:pt>
                <c:pt idx="104">
                  <c:v>29.454545454130113</c:v>
                </c:pt>
                <c:pt idx="105">
                  <c:v>29.159999999593623</c:v>
                </c:pt>
                <c:pt idx="106">
                  <c:v>28.87128712831519</c:v>
                </c:pt>
                <c:pt idx="107">
                  <c:v>28.5882352937284</c:v>
                </c:pt>
                <c:pt idx="108">
                  <c:v>28.310679611267467</c:v>
                </c:pt>
                <c:pt idx="109">
                  <c:v>28.0384615380865</c:v>
                </c:pt>
                <c:pt idx="110">
                  <c:v>27.77142857103309</c:v>
                </c:pt>
                <c:pt idx="111">
                  <c:v>27.50943396187672</c:v>
                </c:pt>
                <c:pt idx="112">
                  <c:v>27.25233644821852</c:v>
                </c:pt>
                <c:pt idx="113">
                  <c:v>26.999999999626212</c:v>
                </c:pt>
                <c:pt idx="114">
                  <c:v>26.75229357761528</c:v>
                </c:pt>
                <c:pt idx="115">
                  <c:v>26.50909090873175</c:v>
                </c:pt>
                <c:pt idx="116">
                  <c:v>26.27027026991644</c:v>
                </c:pt>
                <c:pt idx="117">
                  <c:v>26.035714285367305</c:v>
                </c:pt>
                <c:pt idx="118">
                  <c:v>25.80530973417296</c:v>
                </c:pt>
                <c:pt idx="119">
                  <c:v>25.57894736808722</c:v>
                </c:pt>
                <c:pt idx="120">
                  <c:v>25.356521738801348</c:v>
                </c:pt>
                <c:pt idx="121">
                  <c:v>25.13793103415984</c:v>
                </c:pt>
                <c:pt idx="122">
                  <c:v>24.923076922760014</c:v>
                </c:pt>
                <c:pt idx="123">
                  <c:v>24.711864406467118</c:v>
                </c:pt>
                <c:pt idx="124">
                  <c:v>24.50420168036545</c:v>
                </c:pt>
                <c:pt idx="125">
                  <c:v>24.299999999698763</c:v>
                </c:pt>
                <c:pt idx="126">
                  <c:v>24.099173553421792</c:v>
                </c:pt>
                <c:pt idx="127">
                  <c:v>23.901639343970405</c:v>
                </c:pt>
                <c:pt idx="128">
                  <c:v>23.70731707288403</c:v>
                </c:pt>
                <c:pt idx="129">
                  <c:v>23.51612903197508</c:v>
                </c:pt>
                <c:pt idx="130">
                  <c:v>23.327999999721975</c:v>
                </c:pt>
                <c:pt idx="131">
                  <c:v>23.142857142564377</c:v>
                </c:pt>
                <c:pt idx="132">
                  <c:v>22.960629920972107</c:v>
                </c:pt>
                <c:pt idx="133">
                  <c:v>22.78124999971717</c:v>
                </c:pt>
                <c:pt idx="134">
                  <c:v>22.604651162512656</c:v>
                </c:pt>
                <c:pt idx="135">
                  <c:v>22.43076923049464</c:v>
                </c:pt>
                <c:pt idx="136">
                  <c:v>22.259541984462818</c:v>
                </c:pt>
                <c:pt idx="137">
                  <c:v>22.090909090643564</c:v>
                </c:pt>
                <c:pt idx="138">
                  <c:v>21.924812029812863</c:v>
                </c:pt>
                <c:pt idx="139">
                  <c:v>21.761194029592712</c:v>
                </c:pt>
                <c:pt idx="140">
                  <c:v>21.59999999974616</c:v>
                </c:pt>
                <c:pt idx="141">
                  <c:v>21.441176470337375</c:v>
                </c:pt>
                <c:pt idx="142">
                  <c:v>21.284671532599877</c:v>
                </c:pt>
                <c:pt idx="143">
                  <c:v>21.13043478236579</c:v>
                </c:pt>
                <c:pt idx="144">
                  <c:v>20.97841726594692</c:v>
                </c:pt>
                <c:pt idx="145">
                  <c:v>20.828571428335074</c:v>
                </c:pt>
                <c:pt idx="146">
                  <c:v>20.680851063597125</c:v>
                </c:pt>
                <c:pt idx="147">
                  <c:v>20.53521126737556</c:v>
                </c:pt>
                <c:pt idx="148">
                  <c:v>20.391608391381865</c:v>
                </c:pt>
                <c:pt idx="149">
                  <c:v>20.249999999776946</c:v>
                </c:pt>
                <c:pt idx="150">
                  <c:v>20.11034482736557</c:v>
                </c:pt>
                <c:pt idx="151">
                  <c:v>19.97260273950873</c:v>
                </c:pt>
                <c:pt idx="152">
                  <c:v>19.8367346936501</c:v>
                </c:pt>
                <c:pt idx="153">
                  <c:v>19.70270270247769</c:v>
                </c:pt>
                <c:pt idx="154">
                  <c:v>19.570469798436033</c:v>
                </c:pt>
                <c:pt idx="155">
                  <c:v>19.439999999781573</c:v>
                </c:pt>
                <c:pt idx="156">
                  <c:v>19.31125827792955</c:v>
                </c:pt>
                <c:pt idx="157">
                  <c:v>19.18421052610278</c:v>
                </c:pt>
                <c:pt idx="158">
                  <c:v>19.05882352920183</c:v>
                </c:pt>
                <c:pt idx="159">
                  <c:v>18.93506493485714</c:v>
                </c:pt>
                <c:pt idx="160">
                  <c:v>18.812903225601623</c:v>
                </c:pt>
                <c:pt idx="161">
                  <c:v>18.69230769210577</c:v>
                </c:pt>
                <c:pt idx="162">
                  <c:v>18.573248407443398</c:v>
                </c:pt>
                <c:pt idx="163">
                  <c:v>18.455696202334536</c:v>
                </c:pt>
                <c:pt idx="164">
                  <c:v>18.339622641315074</c:v>
                </c:pt>
                <c:pt idx="165">
                  <c:v>18.224999999807526</c:v>
                </c:pt>
                <c:pt idx="166">
                  <c:v>18.111801242046205</c:v>
                </c:pt>
                <c:pt idx="167">
                  <c:v>17.999999999812783</c:v>
                </c:pt>
                <c:pt idx="168">
                  <c:v>17.889570551961796</c:v>
                </c:pt>
                <c:pt idx="169">
                  <c:v>17.780487804695124</c:v>
                </c:pt>
                <c:pt idx="170">
                  <c:v>17.672727272546815</c:v>
                </c:pt>
                <c:pt idx="171">
                  <c:v>17.566265060062175</c:v>
                </c:pt>
                <c:pt idx="172">
                  <c:v>17.461077844134977</c:v>
                </c:pt>
                <c:pt idx="173">
                  <c:v>17.35714285695852</c:v>
                </c:pt>
                <c:pt idx="174">
                  <c:v>17.254437869639844</c:v>
                </c:pt>
                <c:pt idx="175">
                  <c:v>17.152941176290334</c:v>
                </c:pt>
                <c:pt idx="176">
                  <c:v>17.052631578769454</c:v>
                </c:pt>
                <c:pt idx="177">
                  <c:v>16.95348837191671</c:v>
                </c:pt>
                <c:pt idx="178">
                  <c:v>16.85549132930572</c:v>
                </c:pt>
                <c:pt idx="179">
                  <c:v>16.75862068948335</c:v>
                </c:pt>
                <c:pt idx="180">
                  <c:v>16.662857142686832</c:v>
                </c:pt>
                <c:pt idx="181">
                  <c:v>16.568181818013663</c:v>
                </c:pt>
                <c:pt idx="182">
                  <c:v>16.474576271020407</c:v>
                </c:pt>
                <c:pt idx="183">
                  <c:v>16.382022471745504</c:v>
                </c:pt>
                <c:pt idx="184">
                  <c:v>16.290502793133534</c:v>
                </c:pt>
                <c:pt idx="185">
                  <c:v>16.199999999839463</c:v>
                </c:pt>
                <c:pt idx="186">
                  <c:v>16.110497237409874</c:v>
                </c:pt>
                <c:pt idx="187">
                  <c:v>16.021978021820793</c:v>
                </c:pt>
                <c:pt idx="188">
                  <c:v>15.93442622935289</c:v>
                </c:pt>
                <c:pt idx="189">
                  <c:v>15.847826086802494</c:v>
                </c:pt>
                <c:pt idx="190">
                  <c:v>15.76216216201</c:v>
                </c:pt>
                <c:pt idx="191">
                  <c:v>15.677419354688382</c:v>
                </c:pt>
                <c:pt idx="192">
                  <c:v>15.593582887551419</c:v>
                </c:pt>
                <c:pt idx="193">
                  <c:v>15.510638297725006</c:v>
                </c:pt>
                <c:pt idx="194">
                  <c:v>15.428571428417724</c:v>
                </c:pt>
                <c:pt idx="195">
                  <c:v>15.347368420900162</c:v>
                </c:pt>
                <c:pt idx="196">
                  <c:v>15.267015706655597</c:v>
                </c:pt>
                <c:pt idx="197">
                  <c:v>15.18749999985107</c:v>
                </c:pt>
                <c:pt idx="198">
                  <c:v>15.108808290007682</c:v>
                </c:pt>
                <c:pt idx="199">
                  <c:v>15.030927834905494</c:v>
                </c:pt>
                <c:pt idx="200">
                  <c:v>14.95384615370178</c:v>
                </c:pt>
                <c:pt idx="201">
                  <c:v>14.877551020264903</c:v>
                </c:pt>
                <c:pt idx="202">
                  <c:v>14.802030456711163</c:v>
                </c:pt>
                <c:pt idx="203">
                  <c:v>14.727272727132704</c:v>
                </c:pt>
                <c:pt idx="204">
                  <c:v>14.653266331519326</c:v>
                </c:pt>
                <c:pt idx="205">
                  <c:v>14.579999999862595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Parameters!$L$7</c:f>
              <c:strCache>
                <c:ptCount val="1"/>
                <c:pt idx="0">
                  <c:v>CPS1 Bound at 60 Hz SF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Parameters!$D$8:$D$213</c:f>
              <c:numCache>
                <c:ptCount val="206"/>
                <c:pt idx="0">
                  <c:v>59.8</c:v>
                </c:pt>
                <c:pt idx="1">
                  <c:v>59.801</c:v>
                </c:pt>
                <c:pt idx="2">
                  <c:v>59.802</c:v>
                </c:pt>
                <c:pt idx="3">
                  <c:v>59.803</c:v>
                </c:pt>
                <c:pt idx="4">
                  <c:v>59.804</c:v>
                </c:pt>
                <c:pt idx="5">
                  <c:v>59.805</c:v>
                </c:pt>
                <c:pt idx="6">
                  <c:v>59.806</c:v>
                </c:pt>
                <c:pt idx="7">
                  <c:v>59.807</c:v>
                </c:pt>
                <c:pt idx="8">
                  <c:v>59.808</c:v>
                </c:pt>
                <c:pt idx="9">
                  <c:v>59.809</c:v>
                </c:pt>
                <c:pt idx="10">
                  <c:v>59.81</c:v>
                </c:pt>
                <c:pt idx="11">
                  <c:v>59.811</c:v>
                </c:pt>
                <c:pt idx="12">
                  <c:v>59.8120000000001</c:v>
                </c:pt>
                <c:pt idx="13">
                  <c:v>59.8130000000001</c:v>
                </c:pt>
                <c:pt idx="14">
                  <c:v>59.8140000000001</c:v>
                </c:pt>
                <c:pt idx="15">
                  <c:v>59.8150000000001</c:v>
                </c:pt>
                <c:pt idx="16">
                  <c:v>59.8160000000001</c:v>
                </c:pt>
                <c:pt idx="17">
                  <c:v>59.8170000000001</c:v>
                </c:pt>
                <c:pt idx="18">
                  <c:v>59.8180000000001</c:v>
                </c:pt>
                <c:pt idx="19">
                  <c:v>59.8190000000001</c:v>
                </c:pt>
                <c:pt idx="20">
                  <c:v>59.8200000000001</c:v>
                </c:pt>
                <c:pt idx="21">
                  <c:v>59.8210000000001</c:v>
                </c:pt>
                <c:pt idx="22">
                  <c:v>59.8220000000001</c:v>
                </c:pt>
                <c:pt idx="23">
                  <c:v>59.8230000000001</c:v>
                </c:pt>
                <c:pt idx="24">
                  <c:v>59.8240000000001</c:v>
                </c:pt>
                <c:pt idx="25">
                  <c:v>59.8250000000001</c:v>
                </c:pt>
                <c:pt idx="26">
                  <c:v>59.8260000000001</c:v>
                </c:pt>
                <c:pt idx="27">
                  <c:v>59.8270000000001</c:v>
                </c:pt>
                <c:pt idx="28">
                  <c:v>59.8280000000001</c:v>
                </c:pt>
                <c:pt idx="29">
                  <c:v>59.8290000000001</c:v>
                </c:pt>
                <c:pt idx="30">
                  <c:v>59.8300000000001</c:v>
                </c:pt>
                <c:pt idx="31">
                  <c:v>59.8310000000001</c:v>
                </c:pt>
                <c:pt idx="32">
                  <c:v>59.8320000000001</c:v>
                </c:pt>
                <c:pt idx="33">
                  <c:v>59.8330000000002</c:v>
                </c:pt>
                <c:pt idx="34">
                  <c:v>59.8340000000002</c:v>
                </c:pt>
                <c:pt idx="35">
                  <c:v>59.8350000000002</c:v>
                </c:pt>
                <c:pt idx="36">
                  <c:v>59.8360000000002</c:v>
                </c:pt>
                <c:pt idx="37">
                  <c:v>59.8370000000002</c:v>
                </c:pt>
                <c:pt idx="38">
                  <c:v>59.8380000000002</c:v>
                </c:pt>
                <c:pt idx="39">
                  <c:v>59.8390000000002</c:v>
                </c:pt>
                <c:pt idx="40">
                  <c:v>59.8400000000002</c:v>
                </c:pt>
                <c:pt idx="41">
                  <c:v>59.8410000000002</c:v>
                </c:pt>
                <c:pt idx="42">
                  <c:v>59.8420000000002</c:v>
                </c:pt>
                <c:pt idx="43">
                  <c:v>59.8430000000002</c:v>
                </c:pt>
                <c:pt idx="44">
                  <c:v>59.8440000000002</c:v>
                </c:pt>
                <c:pt idx="45">
                  <c:v>59.8450000000002</c:v>
                </c:pt>
                <c:pt idx="46">
                  <c:v>59.8460000000002</c:v>
                </c:pt>
                <c:pt idx="47">
                  <c:v>59.8470000000002</c:v>
                </c:pt>
                <c:pt idx="48">
                  <c:v>59.8480000000002</c:v>
                </c:pt>
                <c:pt idx="49">
                  <c:v>59.8490000000002</c:v>
                </c:pt>
                <c:pt idx="50">
                  <c:v>59.8500000000002</c:v>
                </c:pt>
                <c:pt idx="51">
                  <c:v>59.8510000000002</c:v>
                </c:pt>
                <c:pt idx="52">
                  <c:v>59.8520000000002</c:v>
                </c:pt>
                <c:pt idx="53">
                  <c:v>59.8530000000003</c:v>
                </c:pt>
                <c:pt idx="54">
                  <c:v>59.8540000000003</c:v>
                </c:pt>
                <c:pt idx="55">
                  <c:v>59.8550000000003</c:v>
                </c:pt>
                <c:pt idx="56">
                  <c:v>59.8560000000003</c:v>
                </c:pt>
                <c:pt idx="57">
                  <c:v>59.8570000000003</c:v>
                </c:pt>
                <c:pt idx="58">
                  <c:v>59.8580000000003</c:v>
                </c:pt>
                <c:pt idx="59">
                  <c:v>59.8590000000003</c:v>
                </c:pt>
                <c:pt idx="60">
                  <c:v>59.8600000000003</c:v>
                </c:pt>
                <c:pt idx="61">
                  <c:v>59.8610000000003</c:v>
                </c:pt>
                <c:pt idx="62">
                  <c:v>59.8620000000003</c:v>
                </c:pt>
                <c:pt idx="63">
                  <c:v>59.8630000000003</c:v>
                </c:pt>
                <c:pt idx="64">
                  <c:v>59.8640000000003</c:v>
                </c:pt>
                <c:pt idx="65">
                  <c:v>59.8650000000003</c:v>
                </c:pt>
                <c:pt idx="66">
                  <c:v>59.8660000000003</c:v>
                </c:pt>
                <c:pt idx="67">
                  <c:v>59.8670000000003</c:v>
                </c:pt>
                <c:pt idx="68">
                  <c:v>59.8680000000003</c:v>
                </c:pt>
                <c:pt idx="69">
                  <c:v>59.8690000000003</c:v>
                </c:pt>
                <c:pt idx="70">
                  <c:v>59.8700000000003</c:v>
                </c:pt>
                <c:pt idx="71">
                  <c:v>59.8710000000003</c:v>
                </c:pt>
                <c:pt idx="72">
                  <c:v>59.8720000000003</c:v>
                </c:pt>
                <c:pt idx="73">
                  <c:v>59.8730000000003</c:v>
                </c:pt>
                <c:pt idx="74">
                  <c:v>59.8740000000004</c:v>
                </c:pt>
                <c:pt idx="75">
                  <c:v>59.8750000000004</c:v>
                </c:pt>
                <c:pt idx="76">
                  <c:v>59.8760000000004</c:v>
                </c:pt>
                <c:pt idx="77">
                  <c:v>59.8770000000004</c:v>
                </c:pt>
                <c:pt idx="78">
                  <c:v>59.8780000000004</c:v>
                </c:pt>
                <c:pt idx="79">
                  <c:v>59.8790000000004</c:v>
                </c:pt>
                <c:pt idx="80">
                  <c:v>59.8800000000004</c:v>
                </c:pt>
                <c:pt idx="81">
                  <c:v>59.8810000000004</c:v>
                </c:pt>
                <c:pt idx="82">
                  <c:v>59.8820000000004</c:v>
                </c:pt>
                <c:pt idx="83">
                  <c:v>59.8830000000004</c:v>
                </c:pt>
                <c:pt idx="84">
                  <c:v>59.8840000000004</c:v>
                </c:pt>
                <c:pt idx="85">
                  <c:v>59.8850000000004</c:v>
                </c:pt>
                <c:pt idx="86">
                  <c:v>59.8860000000004</c:v>
                </c:pt>
                <c:pt idx="87">
                  <c:v>59.8870000000004</c:v>
                </c:pt>
                <c:pt idx="88">
                  <c:v>59.8880000000004</c:v>
                </c:pt>
                <c:pt idx="89">
                  <c:v>59.8890000000004</c:v>
                </c:pt>
                <c:pt idx="90">
                  <c:v>59.8900000000004</c:v>
                </c:pt>
                <c:pt idx="91">
                  <c:v>59.8910000000004</c:v>
                </c:pt>
                <c:pt idx="92">
                  <c:v>59.8920000000004</c:v>
                </c:pt>
                <c:pt idx="93">
                  <c:v>59.8930000000004</c:v>
                </c:pt>
                <c:pt idx="94">
                  <c:v>59.8940000000004</c:v>
                </c:pt>
                <c:pt idx="95">
                  <c:v>59.8950000000005</c:v>
                </c:pt>
                <c:pt idx="96">
                  <c:v>59.8960000000005</c:v>
                </c:pt>
                <c:pt idx="97">
                  <c:v>59.8970000000005</c:v>
                </c:pt>
                <c:pt idx="98">
                  <c:v>59.8980000000005</c:v>
                </c:pt>
                <c:pt idx="99">
                  <c:v>59.8990000000005</c:v>
                </c:pt>
                <c:pt idx="100">
                  <c:v>59.9000000000005</c:v>
                </c:pt>
                <c:pt idx="101">
                  <c:v>59.9010000000005</c:v>
                </c:pt>
                <c:pt idx="102">
                  <c:v>59.9020000000005</c:v>
                </c:pt>
                <c:pt idx="103">
                  <c:v>59.9030000000005</c:v>
                </c:pt>
                <c:pt idx="104">
                  <c:v>59.9040000000005</c:v>
                </c:pt>
                <c:pt idx="105">
                  <c:v>59.9050000000005</c:v>
                </c:pt>
                <c:pt idx="106">
                  <c:v>59.9060000000005</c:v>
                </c:pt>
                <c:pt idx="107">
                  <c:v>59.9070000000005</c:v>
                </c:pt>
                <c:pt idx="108">
                  <c:v>59.9080000000005</c:v>
                </c:pt>
                <c:pt idx="109">
                  <c:v>59.9090000000005</c:v>
                </c:pt>
                <c:pt idx="110">
                  <c:v>59.9100000000005</c:v>
                </c:pt>
                <c:pt idx="111">
                  <c:v>59.9110000000005</c:v>
                </c:pt>
                <c:pt idx="112">
                  <c:v>59.9120000000005</c:v>
                </c:pt>
                <c:pt idx="113">
                  <c:v>59.9130000000005</c:v>
                </c:pt>
                <c:pt idx="114">
                  <c:v>59.9140000000005</c:v>
                </c:pt>
                <c:pt idx="115">
                  <c:v>59.9150000000005</c:v>
                </c:pt>
                <c:pt idx="116">
                  <c:v>59.9160000000006</c:v>
                </c:pt>
                <c:pt idx="117">
                  <c:v>59.9170000000006</c:v>
                </c:pt>
                <c:pt idx="118">
                  <c:v>59.9180000000006</c:v>
                </c:pt>
                <c:pt idx="119">
                  <c:v>59.9190000000006</c:v>
                </c:pt>
                <c:pt idx="120">
                  <c:v>59.9200000000006</c:v>
                </c:pt>
                <c:pt idx="121">
                  <c:v>59.9210000000006</c:v>
                </c:pt>
                <c:pt idx="122">
                  <c:v>59.9220000000006</c:v>
                </c:pt>
                <c:pt idx="123">
                  <c:v>59.9230000000006</c:v>
                </c:pt>
                <c:pt idx="124">
                  <c:v>59.9240000000006</c:v>
                </c:pt>
                <c:pt idx="125">
                  <c:v>59.9250000000006</c:v>
                </c:pt>
                <c:pt idx="126">
                  <c:v>59.9260000000006</c:v>
                </c:pt>
                <c:pt idx="127">
                  <c:v>59.9270000000006</c:v>
                </c:pt>
                <c:pt idx="128">
                  <c:v>59.9280000000006</c:v>
                </c:pt>
                <c:pt idx="129">
                  <c:v>59.9290000000006</c:v>
                </c:pt>
                <c:pt idx="130">
                  <c:v>59.9300000000006</c:v>
                </c:pt>
                <c:pt idx="131">
                  <c:v>59.9310000000006</c:v>
                </c:pt>
                <c:pt idx="132">
                  <c:v>59.9320000000006</c:v>
                </c:pt>
                <c:pt idx="133">
                  <c:v>59.9330000000006</c:v>
                </c:pt>
                <c:pt idx="134">
                  <c:v>59.9340000000006</c:v>
                </c:pt>
                <c:pt idx="135">
                  <c:v>59.9350000000006</c:v>
                </c:pt>
                <c:pt idx="136">
                  <c:v>59.9360000000006</c:v>
                </c:pt>
                <c:pt idx="137">
                  <c:v>59.9370000000007</c:v>
                </c:pt>
                <c:pt idx="138">
                  <c:v>59.9380000000007</c:v>
                </c:pt>
                <c:pt idx="139">
                  <c:v>59.9390000000007</c:v>
                </c:pt>
                <c:pt idx="140">
                  <c:v>59.9400000000007</c:v>
                </c:pt>
                <c:pt idx="141">
                  <c:v>59.9410000000007</c:v>
                </c:pt>
                <c:pt idx="142">
                  <c:v>59.9420000000007</c:v>
                </c:pt>
                <c:pt idx="143">
                  <c:v>59.9430000000007</c:v>
                </c:pt>
                <c:pt idx="144">
                  <c:v>59.9440000000007</c:v>
                </c:pt>
                <c:pt idx="145">
                  <c:v>59.9450000000007</c:v>
                </c:pt>
                <c:pt idx="146">
                  <c:v>59.9460000000007</c:v>
                </c:pt>
                <c:pt idx="147">
                  <c:v>59.9470000000007</c:v>
                </c:pt>
                <c:pt idx="148">
                  <c:v>59.9480000000007</c:v>
                </c:pt>
                <c:pt idx="149">
                  <c:v>59.9490000000007</c:v>
                </c:pt>
                <c:pt idx="150">
                  <c:v>59.9500000000007</c:v>
                </c:pt>
                <c:pt idx="151">
                  <c:v>59.9510000000007</c:v>
                </c:pt>
                <c:pt idx="152">
                  <c:v>59.9520000000007</c:v>
                </c:pt>
                <c:pt idx="153">
                  <c:v>59.9530000000007</c:v>
                </c:pt>
                <c:pt idx="154">
                  <c:v>59.9540000000007</c:v>
                </c:pt>
                <c:pt idx="155">
                  <c:v>59.9550000000007</c:v>
                </c:pt>
                <c:pt idx="156">
                  <c:v>59.9560000000007</c:v>
                </c:pt>
                <c:pt idx="157">
                  <c:v>59.9570000000007</c:v>
                </c:pt>
                <c:pt idx="158">
                  <c:v>59.9580000000008</c:v>
                </c:pt>
                <c:pt idx="159">
                  <c:v>59.9590000000008</c:v>
                </c:pt>
                <c:pt idx="160">
                  <c:v>59.9600000000008</c:v>
                </c:pt>
                <c:pt idx="161">
                  <c:v>59.9610000000008</c:v>
                </c:pt>
                <c:pt idx="162">
                  <c:v>59.9620000000008</c:v>
                </c:pt>
                <c:pt idx="163">
                  <c:v>59.9630000000008</c:v>
                </c:pt>
                <c:pt idx="164">
                  <c:v>59.9640000000008</c:v>
                </c:pt>
                <c:pt idx="165">
                  <c:v>59.9650000000008</c:v>
                </c:pt>
                <c:pt idx="166">
                  <c:v>59.9660000000008</c:v>
                </c:pt>
                <c:pt idx="167">
                  <c:v>59.9670000000008</c:v>
                </c:pt>
                <c:pt idx="168">
                  <c:v>59.9680000000008</c:v>
                </c:pt>
                <c:pt idx="169">
                  <c:v>59.9690000000008</c:v>
                </c:pt>
                <c:pt idx="170">
                  <c:v>59.9700000000008</c:v>
                </c:pt>
                <c:pt idx="171">
                  <c:v>59.9710000000008</c:v>
                </c:pt>
                <c:pt idx="172">
                  <c:v>59.9720000000008</c:v>
                </c:pt>
                <c:pt idx="173">
                  <c:v>59.9730000000008</c:v>
                </c:pt>
                <c:pt idx="174">
                  <c:v>59.9740000000008</c:v>
                </c:pt>
                <c:pt idx="175">
                  <c:v>59.9750000000008</c:v>
                </c:pt>
                <c:pt idx="176">
                  <c:v>59.9760000000008</c:v>
                </c:pt>
                <c:pt idx="177">
                  <c:v>59.9770000000008</c:v>
                </c:pt>
                <c:pt idx="178">
                  <c:v>59.9780000000008</c:v>
                </c:pt>
                <c:pt idx="179">
                  <c:v>59.9790000000009</c:v>
                </c:pt>
                <c:pt idx="180">
                  <c:v>59.9795</c:v>
                </c:pt>
                <c:pt idx="181">
                  <c:v>59.9799</c:v>
                </c:pt>
                <c:pt idx="182">
                  <c:v>59.9800000000009</c:v>
                </c:pt>
                <c:pt idx="183">
                  <c:v>59.9801</c:v>
                </c:pt>
                <c:pt idx="184">
                  <c:v>59.9805</c:v>
                </c:pt>
                <c:pt idx="185">
                  <c:v>59.9810000000009</c:v>
                </c:pt>
                <c:pt idx="186">
                  <c:v>59.9820000000009</c:v>
                </c:pt>
                <c:pt idx="187">
                  <c:v>59.9830000000009</c:v>
                </c:pt>
                <c:pt idx="188">
                  <c:v>59.9840000000009</c:v>
                </c:pt>
                <c:pt idx="189">
                  <c:v>59.9850000000009</c:v>
                </c:pt>
                <c:pt idx="190">
                  <c:v>59.9860000000009</c:v>
                </c:pt>
                <c:pt idx="191">
                  <c:v>59.9870000000009</c:v>
                </c:pt>
                <c:pt idx="192">
                  <c:v>59.9880000000009</c:v>
                </c:pt>
                <c:pt idx="193">
                  <c:v>59.9890000000009</c:v>
                </c:pt>
                <c:pt idx="194">
                  <c:v>59.9900000000009</c:v>
                </c:pt>
                <c:pt idx="195">
                  <c:v>59.9910000000009</c:v>
                </c:pt>
                <c:pt idx="196">
                  <c:v>59.9920000000009</c:v>
                </c:pt>
                <c:pt idx="197">
                  <c:v>59.9930000000009</c:v>
                </c:pt>
                <c:pt idx="198">
                  <c:v>59.9940000000009</c:v>
                </c:pt>
                <c:pt idx="199">
                  <c:v>59.9950000000009</c:v>
                </c:pt>
                <c:pt idx="200">
                  <c:v>59.9960000000009</c:v>
                </c:pt>
                <c:pt idx="201">
                  <c:v>59.9970000000009</c:v>
                </c:pt>
                <c:pt idx="202">
                  <c:v>59.9980000000009</c:v>
                </c:pt>
                <c:pt idx="203">
                  <c:v>59.999</c:v>
                </c:pt>
                <c:pt idx="204">
                  <c:v>59.9995</c:v>
                </c:pt>
                <c:pt idx="205">
                  <c:v>59.9999</c:v>
                </c:pt>
              </c:numCache>
            </c:numRef>
          </c:xVal>
          <c:yVal>
            <c:numRef>
              <c:f>Parameters!$L$8:$L$213</c:f>
              <c:numCache>
                <c:ptCount val="206"/>
                <c:pt idx="0">
                  <c:v>-1.6199999999999768</c:v>
                </c:pt>
                <c:pt idx="1">
                  <c:v>-1.6281407035176036</c:v>
                </c:pt>
                <c:pt idx="2">
                  <c:v>-1.636363636363633</c:v>
                </c:pt>
                <c:pt idx="3">
                  <c:v>-1.6446700507613985</c:v>
                </c:pt>
                <c:pt idx="4">
                  <c:v>-1.6530612244898129</c:v>
                </c:pt>
                <c:pt idx="5">
                  <c:v>-1.661538461538459</c:v>
                </c:pt>
                <c:pt idx="6">
                  <c:v>-1.6701030927834826</c:v>
                </c:pt>
                <c:pt idx="7">
                  <c:v>-1.6787564766839564</c:v>
                </c:pt>
                <c:pt idx="8">
                  <c:v>-1.6874999999999982</c:v>
                </c:pt>
                <c:pt idx="9">
                  <c:v>-1.696335078534009</c:v>
                </c:pt>
                <c:pt idx="10">
                  <c:v>-1.705263157894757</c:v>
                </c:pt>
                <c:pt idx="11">
                  <c:v>-1.7142857142857135</c:v>
                </c:pt>
                <c:pt idx="12">
                  <c:v>-1.7234042553200388</c:v>
                </c:pt>
                <c:pt idx="13">
                  <c:v>-1.7326203208565585</c:v>
                </c:pt>
                <c:pt idx="14">
                  <c:v>-1.7419354838719</c:v>
                </c:pt>
                <c:pt idx="15">
                  <c:v>-1.7513513513522714</c:v>
                </c:pt>
                <c:pt idx="16">
                  <c:v>-1.760869565218367</c:v>
                </c:pt>
                <c:pt idx="17">
                  <c:v>-1.7704918032796524</c:v>
                </c:pt>
                <c:pt idx="18">
                  <c:v>-1.7802197802207318</c:v>
                </c:pt>
                <c:pt idx="19">
                  <c:v>-1.790055248619794</c:v>
                </c:pt>
                <c:pt idx="20">
                  <c:v>-1.8000000000009972</c:v>
                </c:pt>
                <c:pt idx="21">
                  <c:v>-1.8100558659227728</c:v>
                </c:pt>
                <c:pt idx="22">
                  <c:v>-1.8202247191021685</c:v>
                </c:pt>
                <c:pt idx="23">
                  <c:v>-1.830508474577304</c:v>
                </c:pt>
                <c:pt idx="24">
                  <c:v>-1.840909090910111</c:v>
                </c:pt>
                <c:pt idx="25">
                  <c:v>-1.8514285714296537</c:v>
                </c:pt>
                <c:pt idx="26">
                  <c:v>-1.8620689655183111</c:v>
                </c:pt>
                <c:pt idx="27">
                  <c:v>-1.8728323699432534</c:v>
                </c:pt>
                <c:pt idx="28">
                  <c:v>-1.8837209302336797</c:v>
                </c:pt>
                <c:pt idx="29">
                  <c:v>-1.894736842106372</c:v>
                </c:pt>
                <c:pt idx="30">
                  <c:v>-1.9058823529422724</c:v>
                </c:pt>
                <c:pt idx="31">
                  <c:v>-1.9171597633147723</c:v>
                </c:pt>
                <c:pt idx="32">
                  <c:v>-1.9285714285725788</c:v>
                </c:pt>
                <c:pt idx="33">
                  <c:v>-1.9401197604813345</c:v>
                </c:pt>
                <c:pt idx="34">
                  <c:v>-1.951807228918039</c:v>
                </c:pt>
                <c:pt idx="35">
                  <c:v>-1.9636363636387413</c:v>
                </c:pt>
                <c:pt idx="36">
                  <c:v>-1.9756097560999395</c:v>
                </c:pt>
                <c:pt idx="37">
                  <c:v>-1.9877300613521591</c:v>
                </c:pt>
                <c:pt idx="38">
                  <c:v>-2.000000000002468</c:v>
                </c:pt>
                <c:pt idx="39">
                  <c:v>-2.0124223602509166</c:v>
                </c:pt>
                <c:pt idx="40">
                  <c:v>-2.025000000002561</c:v>
                </c:pt>
                <c:pt idx="41">
                  <c:v>-2.037735849059167</c:v>
                </c:pt>
                <c:pt idx="42">
                  <c:v>-2.050632911394971</c:v>
                </c:pt>
                <c:pt idx="43">
                  <c:v>-2.063694267518585</c:v>
                </c:pt>
                <c:pt idx="44">
                  <c:v>-2.076923076925741</c:v>
                </c:pt>
                <c:pt idx="45">
                  <c:v>-2.090322580647829</c:v>
                </c:pt>
                <c:pt idx="46">
                  <c:v>-2.1038961038988715</c:v>
                </c:pt>
                <c:pt idx="47">
                  <c:v>-2.117647058826301</c:v>
                </c:pt>
                <c:pt idx="48">
                  <c:v>-2.131578947371197</c:v>
                </c:pt>
                <c:pt idx="49">
                  <c:v>-2.145695364241291</c:v>
                </c:pt>
                <c:pt idx="50">
                  <c:v>-2.160000000002885</c:v>
                </c:pt>
                <c:pt idx="51">
                  <c:v>-2.174496644298192</c:v>
                </c:pt>
                <c:pt idx="52">
                  <c:v>-2.189189189192189</c:v>
                </c:pt>
                <c:pt idx="53">
                  <c:v>-2.2040816326575583</c:v>
                </c:pt>
                <c:pt idx="54">
                  <c:v>-2.2191780821963043</c:v>
                </c:pt>
                <c:pt idx="55">
                  <c:v>-2.2344827586253495</c:v>
                </c:pt>
                <c:pt idx="56">
                  <c:v>-2.2500000000046882</c:v>
                </c:pt>
                <c:pt idx="57">
                  <c:v>-2.265734265738983</c:v>
                </c:pt>
                <c:pt idx="58">
                  <c:v>-2.281690140849931</c:v>
                </c:pt>
                <c:pt idx="59">
                  <c:v>-2.2978723404304238</c:v>
                </c:pt>
                <c:pt idx="60">
                  <c:v>-2.3142857142906377</c:v>
                </c:pt>
                <c:pt idx="61">
                  <c:v>-2.330935251803636</c:v>
                </c:pt>
                <c:pt idx="62">
                  <c:v>-2.3478260869616308</c:v>
                </c:pt>
                <c:pt idx="63">
                  <c:v>-2.3649635036547783</c:v>
                </c:pt>
                <c:pt idx="64">
                  <c:v>-2.3823529411817734</c:v>
                </c:pt>
                <c:pt idx="65">
                  <c:v>-2.4000000000053405</c:v>
                </c:pt>
                <c:pt idx="66">
                  <c:v>-2.4179104477665723</c:v>
                </c:pt>
                <c:pt idx="67">
                  <c:v>-2.436090225569457</c:v>
                </c:pt>
                <c:pt idx="68">
                  <c:v>-2.4545454545510426</c:v>
                </c:pt>
                <c:pt idx="69">
                  <c:v>-2.4732824427537214</c:v>
                </c:pt>
                <c:pt idx="70">
                  <c:v>-2.4923076923135006</c:v>
                </c:pt>
                <c:pt idx="71">
                  <c:v>-2.5116279069825973</c:v>
                </c:pt>
                <c:pt idx="72">
                  <c:v>-2.5312500000058993</c:v>
                </c:pt>
                <c:pt idx="73">
                  <c:v>-2.5511811023682927</c:v>
                </c:pt>
                <c:pt idx="74">
                  <c:v>-2.5714285714367393</c:v>
                </c:pt>
                <c:pt idx="75">
                  <c:v>-2.592000000008251</c:v>
                </c:pt>
                <c:pt idx="76">
                  <c:v>-2.6129032258149363</c:v>
                </c:pt>
                <c:pt idx="77">
                  <c:v>-2.6341463414719883</c:v>
                </c:pt>
                <c:pt idx="78">
                  <c:v>-2.655737704926697</c:v>
                </c:pt>
                <c:pt idx="79">
                  <c:v>-2.677685950422137</c:v>
                </c:pt>
                <c:pt idx="80">
                  <c:v>-2.70000000000901</c:v>
                </c:pt>
                <c:pt idx="81">
                  <c:v>-2.722689075639361</c:v>
                </c:pt>
                <c:pt idx="82">
                  <c:v>-2.7457627118737817</c:v>
                </c:pt>
                <c:pt idx="83">
                  <c:v>-2.7692307692402496</c:v>
                </c:pt>
                <c:pt idx="84">
                  <c:v>-2.793103448285451</c:v>
                </c:pt>
                <c:pt idx="85">
                  <c:v>-2.8173913043576992</c:v>
                </c:pt>
                <c:pt idx="86">
                  <c:v>-2.8421052631678836</c:v>
                </c:pt>
                <c:pt idx="87">
                  <c:v>-2.8672566371782495</c:v>
                </c:pt>
                <c:pt idx="88">
                  <c:v>-2.892857142867555</c:v>
                </c:pt>
                <c:pt idx="89">
                  <c:v>-2.9189189189294584</c:v>
                </c:pt>
                <c:pt idx="90">
                  <c:v>-2.945454545465215</c:v>
                </c:pt>
                <c:pt idx="91">
                  <c:v>-2.9724770642311795</c:v>
                </c:pt>
                <c:pt idx="92">
                  <c:v>-3.000000000011136</c:v>
                </c:pt>
                <c:pt idx="93">
                  <c:v>-3.0280373831888494</c:v>
                </c:pt>
                <c:pt idx="94">
                  <c:v>-3.0566037735965366</c:v>
                </c:pt>
                <c:pt idx="95">
                  <c:v>-3.085714285728994</c:v>
                </c:pt>
                <c:pt idx="96">
                  <c:v>-3.115384615399538</c:v>
                </c:pt>
                <c:pt idx="97">
                  <c:v>-3.1456310679765247</c:v>
                </c:pt>
                <c:pt idx="98">
                  <c:v>-3.1764705882508837</c:v>
                </c:pt>
                <c:pt idx="99">
                  <c:v>-3.207920792095034</c:v>
                </c:pt>
                <c:pt idx="100">
                  <c:v>-3.2400000000162987</c:v>
                </c:pt>
                <c:pt idx="101">
                  <c:v>-3.2727272727438255</c:v>
                </c:pt>
                <c:pt idx="102">
                  <c:v>-3.306122448996405</c:v>
                </c:pt>
                <c:pt idx="103">
                  <c:v>-3.340206185584337</c:v>
                </c:pt>
                <c:pt idx="104">
                  <c:v>-3.3750000000176077</c:v>
                </c:pt>
                <c:pt idx="105">
                  <c:v>-3.4105263158073704</c:v>
                </c:pt>
                <c:pt idx="106">
                  <c:v>-3.4468085106567523</c:v>
                </c:pt>
                <c:pt idx="107">
                  <c:v>-3.483870967760702</c:v>
                </c:pt>
                <c:pt idx="108">
                  <c:v>-3.5217391304538697</c:v>
                </c:pt>
                <c:pt idx="109">
                  <c:v>-3.560439560459256</c:v>
                </c:pt>
                <c:pt idx="110">
                  <c:v>-3.6000000000200423</c:v>
                </c:pt>
                <c:pt idx="111">
                  <c:v>-3.6404494382226473</c:v>
                </c:pt>
                <c:pt idx="112">
                  <c:v>-3.681818181839248</c:v>
                </c:pt>
                <c:pt idx="113">
                  <c:v>-3.724137931055936</c:v>
                </c:pt>
                <c:pt idx="114">
                  <c:v>-3.7674418604869695</c:v>
                </c:pt>
                <c:pt idx="115">
                  <c:v>-3.8117647059046185</c:v>
                </c:pt>
                <c:pt idx="116">
                  <c:v>-3.8571428571704436</c:v>
                </c:pt>
                <c:pt idx="117">
                  <c:v>-3.9036144578594705</c:v>
                </c:pt>
                <c:pt idx="118">
                  <c:v>-3.951219512224188</c:v>
                </c:pt>
                <c:pt idx="119">
                  <c:v>-4.000000000029673</c:v>
                </c:pt>
                <c:pt idx="120">
                  <c:v>-4.050000000030302</c:v>
                </c:pt>
                <c:pt idx="121">
                  <c:v>-4.101265822816131</c:v>
                </c:pt>
                <c:pt idx="122">
                  <c:v>-4.15384615387816</c:v>
                </c:pt>
                <c:pt idx="123">
                  <c:v>-4.207792207824923</c:v>
                </c:pt>
                <c:pt idx="124">
                  <c:v>-4.263157894770692</c:v>
                </c:pt>
                <c:pt idx="125">
                  <c:v>-4.320000000034624</c:v>
                </c:pt>
                <c:pt idx="126">
                  <c:v>-4.378378378413807</c:v>
                </c:pt>
                <c:pt idx="127">
                  <c:v>-4.438356164419825</c:v>
                </c:pt>
                <c:pt idx="128">
                  <c:v>-4.500000000037576</c:v>
                </c:pt>
                <c:pt idx="129">
                  <c:v>-4.563380281728634</c:v>
                </c:pt>
                <c:pt idx="130">
                  <c:v>-4.628571428610875</c:v>
                </c:pt>
                <c:pt idx="131">
                  <c:v>-4.695652173953967</c:v>
                </c:pt>
                <c:pt idx="132">
                  <c:v>-4.764705882394913</c:v>
                </c:pt>
                <c:pt idx="133">
                  <c:v>-4.835820895565455</c:v>
                </c:pt>
                <c:pt idx="134">
                  <c:v>-4.909090909135645</c:v>
                </c:pt>
                <c:pt idx="135">
                  <c:v>-4.984615384661329</c:v>
                </c:pt>
                <c:pt idx="136">
                  <c:v>-5.062500000047207</c:v>
                </c:pt>
                <c:pt idx="137">
                  <c:v>-5.14285714291437</c:v>
                </c:pt>
                <c:pt idx="138">
                  <c:v>-5.2258064516717955</c:v>
                </c:pt>
                <c:pt idx="139">
                  <c:v>-5.31147540989732</c:v>
                </c:pt>
                <c:pt idx="140">
                  <c:v>-5.400000000063104</c:v>
                </c:pt>
                <c:pt idx="141">
                  <c:v>-5.491525423793857</c:v>
                </c:pt>
                <c:pt idx="142">
                  <c:v>-5.5862068966188065</c:v>
                </c:pt>
                <c:pt idx="143">
                  <c:v>-5.684210526385722</c:v>
                </c:pt>
                <c:pt idx="144">
                  <c:v>-5.785714285786498</c:v>
                </c:pt>
                <c:pt idx="145">
                  <c:v>-5.890909090983703</c:v>
                </c:pt>
                <c:pt idx="146">
                  <c:v>-6.000000000077931</c:v>
                </c:pt>
                <c:pt idx="147">
                  <c:v>-6.113207547250442</c:v>
                </c:pt>
                <c:pt idx="148">
                  <c:v>-6.230769230852714</c:v>
                </c:pt>
                <c:pt idx="149">
                  <c:v>-6.352941176557972</c:v>
                </c:pt>
                <c:pt idx="150">
                  <c:v>-6.480000000090612</c:v>
                </c:pt>
                <c:pt idx="151">
                  <c:v>-6.612244898053217</c:v>
                </c:pt>
                <c:pt idx="152">
                  <c:v>-6.750000000098665</c:v>
                </c:pt>
                <c:pt idx="153">
                  <c:v>-6.893617021379161</c:v>
                </c:pt>
                <c:pt idx="154">
                  <c:v>-7.043478260976282</c:v>
                </c:pt>
                <c:pt idx="155">
                  <c:v>-7.200000000112277</c:v>
                </c:pt>
                <c:pt idx="156">
                  <c:v>-7.363636363753412</c:v>
                </c:pt>
                <c:pt idx="157">
                  <c:v>-7.534883721052379</c:v>
                </c:pt>
                <c:pt idx="158">
                  <c:v>-7.7142857144328945</c:v>
                </c:pt>
                <c:pt idx="159">
                  <c:v>-7.902439024544242</c:v>
                </c:pt>
                <c:pt idx="160">
                  <c:v>-8.100000000161323</c:v>
                </c:pt>
                <c:pt idx="161">
                  <c:v>-8.307692307863027</c:v>
                </c:pt>
                <c:pt idx="162">
                  <c:v>-8.526315789652983</c:v>
                </c:pt>
                <c:pt idx="163">
                  <c:v>-8.756756756945327</c:v>
                </c:pt>
                <c:pt idx="164">
                  <c:v>-9.000000000200385</c:v>
                </c:pt>
                <c:pt idx="165">
                  <c:v>-9.257142857354241</c:v>
                </c:pt>
                <c:pt idx="166">
                  <c:v>-9.52941176492923</c:v>
                </c:pt>
                <c:pt idx="167">
                  <c:v>-9.818181818420328</c:v>
                </c:pt>
                <c:pt idx="168">
                  <c:v>-10.125000000252912</c:v>
                </c:pt>
                <c:pt idx="169">
                  <c:v>-10.451612903494512</c:v>
                </c:pt>
                <c:pt idx="170">
                  <c:v>-10.80000000028864</c:v>
                </c:pt>
                <c:pt idx="171">
                  <c:v>-11.172413793411437</c:v>
                </c:pt>
                <c:pt idx="172">
                  <c:v>-11.571428571757991</c:v>
                </c:pt>
                <c:pt idx="173">
                  <c:v>-12.000000000356394</c:v>
                </c:pt>
                <c:pt idx="174">
                  <c:v>-12.46153846192168</c:v>
                </c:pt>
                <c:pt idx="175">
                  <c:v>-12.960000000413281</c:v>
                </c:pt>
                <c:pt idx="176">
                  <c:v>-13.500000000451125</c:v>
                </c:pt>
                <c:pt idx="177">
                  <c:v>-14.086956522228908</c:v>
                </c:pt>
                <c:pt idx="178">
                  <c:v>-14.727272727806485</c:v>
                </c:pt>
                <c:pt idx="179">
                  <c:v>-15.428571429233822</c:v>
                </c:pt>
                <c:pt idx="180">
                  <c:v>-15.804878048781713</c:v>
                </c:pt>
                <c:pt idx="181">
                  <c:v>-16.11940298507515</c:v>
                </c:pt>
                <c:pt idx="182">
                  <c:v>-16.2000000007284</c:v>
                </c:pt>
                <c:pt idx="183">
                  <c:v>-16.281407035176034</c:v>
                </c:pt>
                <c:pt idx="184">
                  <c:v>-16.615384615383984</c:v>
                </c:pt>
                <c:pt idx="185">
                  <c:v>-17.05263157975237</c:v>
                </c:pt>
                <c:pt idx="186">
                  <c:v>-18.000000000901704</c:v>
                </c:pt>
                <c:pt idx="187">
                  <c:v>-19.05882353042006</c:v>
                </c:pt>
                <c:pt idx="188">
                  <c:v>-20.250000001135323</c:v>
                </c:pt>
                <c:pt idx="189">
                  <c:v>-21.60000000129862</c:v>
                </c:pt>
                <c:pt idx="190">
                  <c:v>-23.14285714434405</c:v>
                </c:pt>
                <c:pt idx="191">
                  <c:v>-24.92307692479692</c:v>
                </c:pt>
                <c:pt idx="192">
                  <c:v>-27.00000000202935</c:v>
                </c:pt>
                <c:pt idx="193">
                  <c:v>-29.454545456954307</c:v>
                </c:pt>
                <c:pt idx="194">
                  <c:v>-32.40000000290716</c:v>
                </c:pt>
                <c:pt idx="195">
                  <c:v>-36.00000000360819</c:v>
                </c:pt>
                <c:pt idx="196">
                  <c:v>-40.50000000455481</c:v>
                </c:pt>
                <c:pt idx="197">
                  <c:v>-46.28571429164803</c:v>
                </c:pt>
                <c:pt idx="198">
                  <c:v>-54.00000000811945</c:v>
                </c:pt>
                <c:pt idx="199">
                  <c:v>-64.80000001166181</c:v>
                </c:pt>
                <c:pt idx="200">
                  <c:v>-81.00000001817438</c:v>
                </c:pt>
                <c:pt idx="201">
                  <c:v>-108.0000000324819</c:v>
                </c:pt>
                <c:pt idx="202">
                  <c:v>-162.00000007289552</c:v>
                </c:pt>
                <c:pt idx="203">
                  <c:v>-324.0000000007551</c:v>
                </c:pt>
                <c:pt idx="204">
                  <c:v>-647.9999999969058</c:v>
                </c:pt>
                <c:pt idx="205">
                  <c:v>-3239.9999998924427</c:v>
                </c:pt>
              </c:numCache>
            </c:numRef>
          </c:yVal>
          <c:smooth val="1"/>
        </c:ser>
        <c:ser>
          <c:idx val="3"/>
          <c:order val="2"/>
          <c:tx>
            <c:v>BAAL_Low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Parameters!$D$8:$D$419</c:f>
              <c:numCache>
                <c:ptCount val="206"/>
                <c:pt idx="0">
                  <c:v>59.8</c:v>
                </c:pt>
                <c:pt idx="1">
                  <c:v>59.801</c:v>
                </c:pt>
                <c:pt idx="2">
                  <c:v>59.802</c:v>
                </c:pt>
                <c:pt idx="3">
                  <c:v>59.803</c:v>
                </c:pt>
                <c:pt idx="4">
                  <c:v>59.804</c:v>
                </c:pt>
                <c:pt idx="5">
                  <c:v>59.805</c:v>
                </c:pt>
                <c:pt idx="6">
                  <c:v>59.806</c:v>
                </c:pt>
                <c:pt idx="7">
                  <c:v>59.807</c:v>
                </c:pt>
                <c:pt idx="8">
                  <c:v>59.808</c:v>
                </c:pt>
                <c:pt idx="9">
                  <c:v>59.809</c:v>
                </c:pt>
                <c:pt idx="10">
                  <c:v>59.81</c:v>
                </c:pt>
                <c:pt idx="11">
                  <c:v>59.811</c:v>
                </c:pt>
                <c:pt idx="12">
                  <c:v>59.8120000000001</c:v>
                </c:pt>
                <c:pt idx="13">
                  <c:v>59.8130000000001</c:v>
                </c:pt>
                <c:pt idx="14">
                  <c:v>59.8140000000001</c:v>
                </c:pt>
                <c:pt idx="15">
                  <c:v>59.8150000000001</c:v>
                </c:pt>
                <c:pt idx="16">
                  <c:v>59.8160000000001</c:v>
                </c:pt>
                <c:pt idx="17">
                  <c:v>59.8170000000001</c:v>
                </c:pt>
                <c:pt idx="18">
                  <c:v>59.8180000000001</c:v>
                </c:pt>
                <c:pt idx="19">
                  <c:v>59.8190000000001</c:v>
                </c:pt>
                <c:pt idx="20">
                  <c:v>59.8200000000001</c:v>
                </c:pt>
                <c:pt idx="21">
                  <c:v>59.8210000000001</c:v>
                </c:pt>
                <c:pt idx="22">
                  <c:v>59.8220000000001</c:v>
                </c:pt>
                <c:pt idx="23">
                  <c:v>59.8230000000001</c:v>
                </c:pt>
                <c:pt idx="24">
                  <c:v>59.8240000000001</c:v>
                </c:pt>
                <c:pt idx="25">
                  <c:v>59.8250000000001</c:v>
                </c:pt>
                <c:pt idx="26">
                  <c:v>59.8260000000001</c:v>
                </c:pt>
                <c:pt idx="27">
                  <c:v>59.8270000000001</c:v>
                </c:pt>
                <c:pt idx="28">
                  <c:v>59.8280000000001</c:v>
                </c:pt>
                <c:pt idx="29">
                  <c:v>59.8290000000001</c:v>
                </c:pt>
                <c:pt idx="30">
                  <c:v>59.8300000000001</c:v>
                </c:pt>
                <c:pt idx="31">
                  <c:v>59.8310000000001</c:v>
                </c:pt>
                <c:pt idx="32">
                  <c:v>59.8320000000001</c:v>
                </c:pt>
                <c:pt idx="33">
                  <c:v>59.8330000000002</c:v>
                </c:pt>
                <c:pt idx="34">
                  <c:v>59.8340000000002</c:v>
                </c:pt>
                <c:pt idx="35">
                  <c:v>59.8350000000002</c:v>
                </c:pt>
                <c:pt idx="36">
                  <c:v>59.8360000000002</c:v>
                </c:pt>
                <c:pt idx="37">
                  <c:v>59.8370000000002</c:v>
                </c:pt>
                <c:pt idx="38">
                  <c:v>59.8380000000002</c:v>
                </c:pt>
                <c:pt idx="39">
                  <c:v>59.8390000000002</c:v>
                </c:pt>
                <c:pt idx="40">
                  <c:v>59.8400000000002</c:v>
                </c:pt>
                <c:pt idx="41">
                  <c:v>59.8410000000002</c:v>
                </c:pt>
                <c:pt idx="42">
                  <c:v>59.8420000000002</c:v>
                </c:pt>
                <c:pt idx="43">
                  <c:v>59.8430000000002</c:v>
                </c:pt>
                <c:pt idx="44">
                  <c:v>59.8440000000002</c:v>
                </c:pt>
                <c:pt idx="45">
                  <c:v>59.8450000000002</c:v>
                </c:pt>
                <c:pt idx="46">
                  <c:v>59.8460000000002</c:v>
                </c:pt>
                <c:pt idx="47">
                  <c:v>59.8470000000002</c:v>
                </c:pt>
                <c:pt idx="48">
                  <c:v>59.8480000000002</c:v>
                </c:pt>
                <c:pt idx="49">
                  <c:v>59.8490000000002</c:v>
                </c:pt>
                <c:pt idx="50">
                  <c:v>59.8500000000002</c:v>
                </c:pt>
                <c:pt idx="51">
                  <c:v>59.8510000000002</c:v>
                </c:pt>
                <c:pt idx="52">
                  <c:v>59.8520000000002</c:v>
                </c:pt>
                <c:pt idx="53">
                  <c:v>59.8530000000003</c:v>
                </c:pt>
                <c:pt idx="54">
                  <c:v>59.8540000000003</c:v>
                </c:pt>
                <c:pt idx="55">
                  <c:v>59.8550000000003</c:v>
                </c:pt>
                <c:pt idx="56">
                  <c:v>59.8560000000003</c:v>
                </c:pt>
                <c:pt idx="57">
                  <c:v>59.8570000000003</c:v>
                </c:pt>
                <c:pt idx="58">
                  <c:v>59.8580000000003</c:v>
                </c:pt>
                <c:pt idx="59">
                  <c:v>59.8590000000003</c:v>
                </c:pt>
                <c:pt idx="60">
                  <c:v>59.8600000000003</c:v>
                </c:pt>
                <c:pt idx="61">
                  <c:v>59.8610000000003</c:v>
                </c:pt>
                <c:pt idx="62">
                  <c:v>59.8620000000003</c:v>
                </c:pt>
                <c:pt idx="63">
                  <c:v>59.8630000000003</c:v>
                </c:pt>
                <c:pt idx="64">
                  <c:v>59.8640000000003</c:v>
                </c:pt>
                <c:pt idx="65">
                  <c:v>59.8650000000003</c:v>
                </c:pt>
                <c:pt idx="66">
                  <c:v>59.8660000000003</c:v>
                </c:pt>
                <c:pt idx="67">
                  <c:v>59.8670000000003</c:v>
                </c:pt>
                <c:pt idx="68">
                  <c:v>59.8680000000003</c:v>
                </c:pt>
                <c:pt idx="69">
                  <c:v>59.8690000000003</c:v>
                </c:pt>
                <c:pt idx="70">
                  <c:v>59.8700000000003</c:v>
                </c:pt>
                <c:pt idx="71">
                  <c:v>59.8710000000003</c:v>
                </c:pt>
                <c:pt idx="72">
                  <c:v>59.8720000000003</c:v>
                </c:pt>
                <c:pt idx="73">
                  <c:v>59.8730000000003</c:v>
                </c:pt>
                <c:pt idx="74">
                  <c:v>59.8740000000004</c:v>
                </c:pt>
                <c:pt idx="75">
                  <c:v>59.8750000000004</c:v>
                </c:pt>
                <c:pt idx="76">
                  <c:v>59.8760000000004</c:v>
                </c:pt>
                <c:pt idx="77">
                  <c:v>59.8770000000004</c:v>
                </c:pt>
                <c:pt idx="78">
                  <c:v>59.8780000000004</c:v>
                </c:pt>
                <c:pt idx="79">
                  <c:v>59.8790000000004</c:v>
                </c:pt>
                <c:pt idx="80">
                  <c:v>59.8800000000004</c:v>
                </c:pt>
                <c:pt idx="81">
                  <c:v>59.8810000000004</c:v>
                </c:pt>
                <c:pt idx="82">
                  <c:v>59.8820000000004</c:v>
                </c:pt>
                <c:pt idx="83">
                  <c:v>59.8830000000004</c:v>
                </c:pt>
                <c:pt idx="84">
                  <c:v>59.8840000000004</c:v>
                </c:pt>
                <c:pt idx="85">
                  <c:v>59.8850000000004</c:v>
                </c:pt>
                <c:pt idx="86">
                  <c:v>59.8860000000004</c:v>
                </c:pt>
                <c:pt idx="87">
                  <c:v>59.8870000000004</c:v>
                </c:pt>
                <c:pt idx="88">
                  <c:v>59.8880000000004</c:v>
                </c:pt>
                <c:pt idx="89">
                  <c:v>59.8890000000004</c:v>
                </c:pt>
                <c:pt idx="90">
                  <c:v>59.8900000000004</c:v>
                </c:pt>
                <c:pt idx="91">
                  <c:v>59.8910000000004</c:v>
                </c:pt>
                <c:pt idx="92">
                  <c:v>59.8920000000004</c:v>
                </c:pt>
                <c:pt idx="93">
                  <c:v>59.8930000000004</c:v>
                </c:pt>
                <c:pt idx="94">
                  <c:v>59.8940000000004</c:v>
                </c:pt>
                <c:pt idx="95">
                  <c:v>59.8950000000005</c:v>
                </c:pt>
                <c:pt idx="96">
                  <c:v>59.8960000000005</c:v>
                </c:pt>
                <c:pt idx="97">
                  <c:v>59.8970000000005</c:v>
                </c:pt>
                <c:pt idx="98">
                  <c:v>59.8980000000005</c:v>
                </c:pt>
                <c:pt idx="99">
                  <c:v>59.8990000000005</c:v>
                </c:pt>
                <c:pt idx="100">
                  <c:v>59.9000000000005</c:v>
                </c:pt>
                <c:pt idx="101">
                  <c:v>59.9010000000005</c:v>
                </c:pt>
                <c:pt idx="102">
                  <c:v>59.9020000000005</c:v>
                </c:pt>
                <c:pt idx="103">
                  <c:v>59.9030000000005</c:v>
                </c:pt>
                <c:pt idx="104">
                  <c:v>59.9040000000005</c:v>
                </c:pt>
                <c:pt idx="105">
                  <c:v>59.9050000000005</c:v>
                </c:pt>
                <c:pt idx="106">
                  <c:v>59.9060000000005</c:v>
                </c:pt>
                <c:pt idx="107">
                  <c:v>59.9070000000005</c:v>
                </c:pt>
                <c:pt idx="108">
                  <c:v>59.9080000000005</c:v>
                </c:pt>
                <c:pt idx="109">
                  <c:v>59.9090000000005</c:v>
                </c:pt>
                <c:pt idx="110">
                  <c:v>59.9100000000005</c:v>
                </c:pt>
                <c:pt idx="111">
                  <c:v>59.9110000000005</c:v>
                </c:pt>
                <c:pt idx="112">
                  <c:v>59.9120000000005</c:v>
                </c:pt>
                <c:pt idx="113">
                  <c:v>59.9130000000005</c:v>
                </c:pt>
                <c:pt idx="114">
                  <c:v>59.9140000000005</c:v>
                </c:pt>
                <c:pt idx="115">
                  <c:v>59.9150000000005</c:v>
                </c:pt>
                <c:pt idx="116">
                  <c:v>59.9160000000006</c:v>
                </c:pt>
                <c:pt idx="117">
                  <c:v>59.9170000000006</c:v>
                </c:pt>
                <c:pt idx="118">
                  <c:v>59.9180000000006</c:v>
                </c:pt>
                <c:pt idx="119">
                  <c:v>59.9190000000006</c:v>
                </c:pt>
                <c:pt idx="120">
                  <c:v>59.9200000000006</c:v>
                </c:pt>
                <c:pt idx="121">
                  <c:v>59.9210000000006</c:v>
                </c:pt>
                <c:pt idx="122">
                  <c:v>59.9220000000006</c:v>
                </c:pt>
                <c:pt idx="123">
                  <c:v>59.9230000000006</c:v>
                </c:pt>
                <c:pt idx="124">
                  <c:v>59.9240000000006</c:v>
                </c:pt>
                <c:pt idx="125">
                  <c:v>59.9250000000006</c:v>
                </c:pt>
                <c:pt idx="126">
                  <c:v>59.9260000000006</c:v>
                </c:pt>
                <c:pt idx="127">
                  <c:v>59.9270000000006</c:v>
                </c:pt>
                <c:pt idx="128">
                  <c:v>59.9280000000006</c:v>
                </c:pt>
                <c:pt idx="129">
                  <c:v>59.9290000000006</c:v>
                </c:pt>
                <c:pt idx="130">
                  <c:v>59.9300000000006</c:v>
                </c:pt>
                <c:pt idx="131">
                  <c:v>59.9310000000006</c:v>
                </c:pt>
                <c:pt idx="132">
                  <c:v>59.9320000000006</c:v>
                </c:pt>
                <c:pt idx="133">
                  <c:v>59.9330000000006</c:v>
                </c:pt>
                <c:pt idx="134">
                  <c:v>59.9340000000006</c:v>
                </c:pt>
                <c:pt idx="135">
                  <c:v>59.9350000000006</c:v>
                </c:pt>
                <c:pt idx="136">
                  <c:v>59.9360000000006</c:v>
                </c:pt>
                <c:pt idx="137">
                  <c:v>59.9370000000007</c:v>
                </c:pt>
                <c:pt idx="138">
                  <c:v>59.9380000000007</c:v>
                </c:pt>
                <c:pt idx="139">
                  <c:v>59.9390000000007</c:v>
                </c:pt>
                <c:pt idx="140">
                  <c:v>59.9400000000007</c:v>
                </c:pt>
                <c:pt idx="141">
                  <c:v>59.9410000000007</c:v>
                </c:pt>
                <c:pt idx="142">
                  <c:v>59.9420000000007</c:v>
                </c:pt>
                <c:pt idx="143">
                  <c:v>59.9430000000007</c:v>
                </c:pt>
                <c:pt idx="144">
                  <c:v>59.9440000000007</c:v>
                </c:pt>
                <c:pt idx="145">
                  <c:v>59.9450000000007</c:v>
                </c:pt>
                <c:pt idx="146">
                  <c:v>59.9460000000007</c:v>
                </c:pt>
                <c:pt idx="147">
                  <c:v>59.9470000000007</c:v>
                </c:pt>
                <c:pt idx="148">
                  <c:v>59.9480000000007</c:v>
                </c:pt>
                <c:pt idx="149">
                  <c:v>59.9490000000007</c:v>
                </c:pt>
                <c:pt idx="150">
                  <c:v>59.9500000000007</c:v>
                </c:pt>
                <c:pt idx="151">
                  <c:v>59.9510000000007</c:v>
                </c:pt>
                <c:pt idx="152">
                  <c:v>59.9520000000007</c:v>
                </c:pt>
                <c:pt idx="153">
                  <c:v>59.9530000000007</c:v>
                </c:pt>
                <c:pt idx="154">
                  <c:v>59.9540000000007</c:v>
                </c:pt>
                <c:pt idx="155">
                  <c:v>59.9550000000007</c:v>
                </c:pt>
                <c:pt idx="156">
                  <c:v>59.9560000000007</c:v>
                </c:pt>
                <c:pt idx="157">
                  <c:v>59.9570000000007</c:v>
                </c:pt>
                <c:pt idx="158">
                  <c:v>59.9580000000008</c:v>
                </c:pt>
                <c:pt idx="159">
                  <c:v>59.9590000000008</c:v>
                </c:pt>
                <c:pt idx="160">
                  <c:v>59.9600000000008</c:v>
                </c:pt>
                <c:pt idx="161">
                  <c:v>59.9610000000008</c:v>
                </c:pt>
                <c:pt idx="162">
                  <c:v>59.9620000000008</c:v>
                </c:pt>
                <c:pt idx="163">
                  <c:v>59.9630000000008</c:v>
                </c:pt>
                <c:pt idx="164">
                  <c:v>59.9640000000008</c:v>
                </c:pt>
                <c:pt idx="165">
                  <c:v>59.9650000000008</c:v>
                </c:pt>
                <c:pt idx="166">
                  <c:v>59.9660000000008</c:v>
                </c:pt>
                <c:pt idx="167">
                  <c:v>59.9670000000008</c:v>
                </c:pt>
                <c:pt idx="168">
                  <c:v>59.9680000000008</c:v>
                </c:pt>
                <c:pt idx="169">
                  <c:v>59.9690000000008</c:v>
                </c:pt>
                <c:pt idx="170">
                  <c:v>59.9700000000008</c:v>
                </c:pt>
                <c:pt idx="171">
                  <c:v>59.9710000000008</c:v>
                </c:pt>
                <c:pt idx="172">
                  <c:v>59.9720000000008</c:v>
                </c:pt>
                <c:pt idx="173">
                  <c:v>59.9730000000008</c:v>
                </c:pt>
                <c:pt idx="174">
                  <c:v>59.9740000000008</c:v>
                </c:pt>
                <c:pt idx="175">
                  <c:v>59.9750000000008</c:v>
                </c:pt>
                <c:pt idx="176">
                  <c:v>59.9760000000008</c:v>
                </c:pt>
                <c:pt idx="177">
                  <c:v>59.9770000000008</c:v>
                </c:pt>
                <c:pt idx="178">
                  <c:v>59.9780000000008</c:v>
                </c:pt>
                <c:pt idx="179">
                  <c:v>59.9790000000009</c:v>
                </c:pt>
                <c:pt idx="180">
                  <c:v>59.9795</c:v>
                </c:pt>
                <c:pt idx="181">
                  <c:v>59.9799</c:v>
                </c:pt>
                <c:pt idx="182">
                  <c:v>59.9800000000009</c:v>
                </c:pt>
                <c:pt idx="183">
                  <c:v>59.9801</c:v>
                </c:pt>
                <c:pt idx="184">
                  <c:v>59.9805</c:v>
                </c:pt>
                <c:pt idx="185">
                  <c:v>59.9810000000009</c:v>
                </c:pt>
                <c:pt idx="186">
                  <c:v>59.9820000000009</c:v>
                </c:pt>
                <c:pt idx="187">
                  <c:v>59.9830000000009</c:v>
                </c:pt>
                <c:pt idx="188">
                  <c:v>59.9840000000009</c:v>
                </c:pt>
                <c:pt idx="189">
                  <c:v>59.9850000000009</c:v>
                </c:pt>
                <c:pt idx="190">
                  <c:v>59.9860000000009</c:v>
                </c:pt>
                <c:pt idx="191">
                  <c:v>59.9870000000009</c:v>
                </c:pt>
                <c:pt idx="192">
                  <c:v>59.9880000000009</c:v>
                </c:pt>
                <c:pt idx="193">
                  <c:v>59.9890000000009</c:v>
                </c:pt>
                <c:pt idx="194">
                  <c:v>59.9900000000009</c:v>
                </c:pt>
                <c:pt idx="195">
                  <c:v>59.9910000000009</c:v>
                </c:pt>
                <c:pt idx="196">
                  <c:v>59.9920000000009</c:v>
                </c:pt>
                <c:pt idx="197">
                  <c:v>59.9930000000009</c:v>
                </c:pt>
                <c:pt idx="198">
                  <c:v>59.9940000000009</c:v>
                </c:pt>
                <c:pt idx="199">
                  <c:v>59.9950000000009</c:v>
                </c:pt>
                <c:pt idx="200">
                  <c:v>59.9960000000009</c:v>
                </c:pt>
                <c:pt idx="201">
                  <c:v>59.9970000000009</c:v>
                </c:pt>
                <c:pt idx="202">
                  <c:v>59.9980000000009</c:v>
                </c:pt>
                <c:pt idx="203">
                  <c:v>59.999</c:v>
                </c:pt>
                <c:pt idx="204">
                  <c:v>59.9995</c:v>
                </c:pt>
                <c:pt idx="205">
                  <c:v>59.9999</c:v>
                </c:pt>
              </c:numCache>
            </c:numRef>
          </c:xVal>
          <c:yVal>
            <c:numRef>
              <c:f>Parameters!$F$8:$F$213</c:f>
              <c:numCache>
                <c:ptCount val="206"/>
                <c:pt idx="0">
                  <c:v>-14.579999927100898</c:v>
                </c:pt>
                <c:pt idx="1">
                  <c:v>-14.653266258025042</c:v>
                </c:pt>
                <c:pt idx="2">
                  <c:v>-14.72727265289365</c:v>
                </c:pt>
                <c:pt idx="3">
                  <c:v>-14.802030381716499</c:v>
                </c:pt>
                <c:pt idx="4">
                  <c:v>-14.877550944503575</c:v>
                </c:pt>
                <c:pt idx="5">
                  <c:v>-14.953846077160875</c:v>
                </c:pt>
                <c:pt idx="6">
                  <c:v>-15.030927757573474</c:v>
                </c:pt>
                <c:pt idx="7">
                  <c:v>-15.108808211872775</c:v>
                </c:pt>
                <c:pt idx="8">
                  <c:v>-15.187499920899576</c:v>
                </c:pt>
                <c:pt idx="9">
                  <c:v>-15.26701562687522</c:v>
                </c:pt>
                <c:pt idx="10">
                  <c:v>-15.347368340278356</c:v>
                </c:pt>
                <c:pt idx="11">
                  <c:v>-15.428571346939941</c:v>
                </c:pt>
                <c:pt idx="12">
                  <c:v>-15.510638215378131</c:v>
                </c:pt>
                <c:pt idx="13">
                  <c:v>-15.593582804322068</c:v>
                </c:pt>
                <c:pt idx="14">
                  <c:v>-15.677419270561087</c:v>
                </c:pt>
                <c:pt idx="15">
                  <c:v>-15.762162076970762</c:v>
                </c:pt>
                <c:pt idx="16">
                  <c:v>-15.847826000837017</c:v>
                </c:pt>
                <c:pt idx="17">
                  <c:v>-15.934426142444714</c:v>
                </c:pt>
                <c:pt idx="18">
                  <c:v>-16.021977933954958</c:v>
                </c:pt>
                <c:pt idx="19">
                  <c:v>-16.1104971485711</c:v>
                </c:pt>
                <c:pt idx="20">
                  <c:v>-16.199999910010206</c:v>
                </c:pt>
                <c:pt idx="21">
                  <c:v>-16.290502702297797</c:v>
                </c:pt>
                <c:pt idx="22">
                  <c:v>-16.382022379886926</c:v>
                </c:pt>
                <c:pt idx="23">
                  <c:v>-16.474576178120284</c:v>
                </c:pt>
                <c:pt idx="24">
                  <c:v>-16.56818172405486</c:v>
                </c:pt>
                <c:pt idx="25">
                  <c:v>-16.662857047651823</c:v>
                </c:pt>
                <c:pt idx="26">
                  <c:v>-16.758620593352163</c:v>
                </c:pt>
                <c:pt idx="27">
                  <c:v>-16.855491232059975</c:v>
                </c:pt>
                <c:pt idx="28">
                  <c:v>-16.953488273537612</c:v>
                </c:pt>
                <c:pt idx="29">
                  <c:v>-17.052631479235654</c:v>
                </c:pt>
                <c:pt idx="30">
                  <c:v>-17.1529410755821</c:v>
                </c:pt>
                <c:pt idx="31">
                  <c:v>-17.254437767737</c:v>
                </c:pt>
                <c:pt idx="32">
                  <c:v>-17.3571427538382</c:v>
                </c:pt>
                <c:pt idx="33">
                  <c:v>-17.461077739775984</c:v>
                </c:pt>
                <c:pt idx="34">
                  <c:v>-17.56626495444281</c:v>
                </c:pt>
                <c:pt idx="35">
                  <c:v>-17.672727165642577</c:v>
                </c:pt>
                <c:pt idx="36">
                  <c:v>-17.7804876964832</c:v>
                </c:pt>
                <c:pt idx="37">
                  <c:v>-17.889570442418826</c:v>
                </c:pt>
                <c:pt idx="38">
                  <c:v>-17.999999888912466</c:v>
                </c:pt>
                <c:pt idx="39">
                  <c:v>-18.11180112976397</c:v>
                </c:pt>
                <c:pt idx="40">
                  <c:v>-18.224999886118184</c:v>
                </c:pt>
                <c:pt idx="41">
                  <c:v>-18.339622526190357</c:v>
                </c:pt>
                <c:pt idx="42">
                  <c:v>-18.455696085747935</c:v>
                </c:pt>
                <c:pt idx="43">
                  <c:v>-18.57324828936773</c:v>
                </c:pt>
                <c:pt idx="44">
                  <c:v>-18.692307572510607</c:v>
                </c:pt>
                <c:pt idx="45">
                  <c:v>-18.812903104458318</c:v>
                </c:pt>
                <c:pt idx="46">
                  <c:v>-18.935064812136314</c:v>
                </c:pt>
                <c:pt idx="47">
                  <c:v>-19.058823404870683</c:v>
                </c:pt>
                <c:pt idx="48">
                  <c:v>-19.184210400130315</c:v>
                </c:pt>
                <c:pt idx="49">
                  <c:v>-19.311258150283955</c:v>
                </c:pt>
                <c:pt idx="50">
                  <c:v>-19.439999870427442</c:v>
                </c:pt>
                <c:pt idx="51">
                  <c:v>-19.57046966733978</c:v>
                </c:pt>
                <c:pt idx="52">
                  <c:v>-19.702702569604828</c:v>
                </c:pt>
                <c:pt idx="53">
                  <c:v>-19.83673455897576</c:v>
                </c:pt>
                <c:pt idx="54">
                  <c:v>-19.97260260296961</c:v>
                </c:pt>
                <c:pt idx="55">
                  <c:v>-20.11034468893764</c:v>
                </c:pt>
                <c:pt idx="56">
                  <c:v>-20.249999859418736</c:v>
                </c:pt>
                <c:pt idx="57">
                  <c:v>-20.391608249053736</c:v>
                </c:pt>
                <c:pt idx="58">
                  <c:v>-20.535211123036778</c:v>
                </c:pt>
                <c:pt idx="59">
                  <c:v>-20.680850917202683</c:v>
                </c:pt>
                <c:pt idx="60">
                  <c:v>-20.828571279841814</c:v>
                </c:pt>
                <c:pt idx="61">
                  <c:v>-20.978417115310453</c:v>
                </c:pt>
                <c:pt idx="62">
                  <c:v>-21.130434629537188</c:v>
                </c:pt>
                <c:pt idx="63">
                  <c:v>-21.284671377532057</c:v>
                </c:pt>
                <c:pt idx="64">
                  <c:v>-21.441176312981884</c:v>
                </c:pt>
                <c:pt idx="65">
                  <c:v>-21.599999840049705</c:v>
                </c:pt>
                <c:pt idx="66">
                  <c:v>-21.761193867503835</c:v>
                </c:pt>
                <c:pt idx="67">
                  <c:v>-21.924811865278567</c:v>
                </c:pt>
                <c:pt idx="68">
                  <c:v>-22.090908923605692</c:v>
                </c:pt>
                <c:pt idx="69">
                  <c:v>-22.259541814865017</c:v>
                </c:pt>
                <c:pt idx="70">
                  <c:v>-22.43076905827883</c:v>
                </c:pt>
                <c:pt idx="71">
                  <c:v>-22.60465098761524</c:v>
                </c:pt>
                <c:pt idx="72">
                  <c:v>-22.781249822076308</c:v>
                </c:pt>
                <c:pt idx="73">
                  <c:v>-22.96062974052402</c:v>
                </c:pt>
                <c:pt idx="74">
                  <c:v>-23.142856959258943</c:v>
                </c:pt>
                <c:pt idx="75">
                  <c:v>-23.327999813452028</c:v>
                </c:pt>
                <c:pt idx="76">
                  <c:v>-23.516128842690012</c:v>
                </c:pt>
                <c:pt idx="77">
                  <c:v>-23.70731688050728</c:v>
                </c:pt>
                <c:pt idx="78">
                  <c:v>-23.90163914842701</c:v>
                </c:pt>
                <c:pt idx="79">
                  <c:v>-24.099173354634335</c:v>
                </c:pt>
                <c:pt idx="80">
                  <c:v>-24.299999797582938</c:v>
                </c:pt>
                <c:pt idx="81">
                  <c:v>-24.50420147483845</c:v>
                </c:pt>
                <c:pt idx="82">
                  <c:v>-24.711864197443333</c:v>
                </c:pt>
                <c:pt idx="83">
                  <c:v>-24.923076710146393</c:v>
                </c:pt>
                <c:pt idx="84">
                  <c:v>-25.137930817864667</c:v>
                </c:pt>
                <c:pt idx="85">
                  <c:v>-25.35652151872973</c:v>
                </c:pt>
                <c:pt idx="86">
                  <c:v>-25.57894714413617</c:v>
                </c:pt>
                <c:pt idx="87">
                  <c:v>-25.805309506240633</c:v>
                </c:pt>
                <c:pt idx="88">
                  <c:v>-26.03571405334824</c:v>
                </c:pt>
                <c:pt idx="89">
                  <c:v>-26.270270033698022</c:v>
                </c:pt>
                <c:pt idx="90">
                  <c:v>-26.509090668197214</c:v>
                </c:pt>
                <c:pt idx="91">
                  <c:v>-26.752293332648765</c:v>
                </c:pt>
                <c:pt idx="92">
                  <c:v>-26.99999975010228</c:v>
                </c:pt>
                <c:pt idx="93">
                  <c:v>-27.252336194006983</c:v>
                </c:pt>
                <c:pt idx="94">
                  <c:v>-27.509433702847957</c:v>
                </c:pt>
                <c:pt idx="95">
                  <c:v>-27.77142830707326</c:v>
                </c:pt>
                <c:pt idx="96">
                  <c:v>-28.038461268997384</c:v>
                </c:pt>
                <c:pt idx="97">
                  <c:v>-28.31067933692991</c:v>
                </c:pt>
                <c:pt idx="98">
                  <c:v>-28.58823501398331</c:v>
                </c:pt>
                <c:pt idx="99">
                  <c:v>-28.871286843003173</c:v>
                </c:pt>
                <c:pt idx="100">
                  <c:v>-29.159999708548906</c:v>
                </c:pt>
                <c:pt idx="101">
                  <c:v>-29.454545157176007</c:v>
                </c:pt>
                <c:pt idx="102">
                  <c:v>-29.755101737346422</c:v>
                </c:pt>
                <c:pt idx="103">
                  <c:v>-30.06185536034528</c:v>
                </c:pt>
                <c:pt idx="104">
                  <c:v>-30.374999683754528</c:v>
                </c:pt>
                <c:pt idx="105">
                  <c:v>-30.694736519166174</c:v>
                </c:pt>
                <c:pt idx="106">
                  <c:v>-31.021276265899548</c:v>
                </c:pt>
                <c:pt idx="107">
                  <c:v>-31.354838372699895</c:v>
                </c:pt>
                <c:pt idx="108">
                  <c:v>-31.69565182956928</c:v>
                </c:pt>
                <c:pt idx="109">
                  <c:v>-32.04395569200436</c:v>
                </c:pt>
                <c:pt idx="110">
                  <c:v>-32.39999964018285</c:v>
                </c:pt>
                <c:pt idx="111">
                  <c:v>-32.76404457587098</c:v>
                </c:pt>
                <c:pt idx="112">
                  <c:v>-33.13636326000616</c:v>
                </c:pt>
                <c:pt idx="113">
                  <c:v>-33.51724099425033</c:v>
                </c:pt>
                <c:pt idx="114">
                  <c:v>-33.906976350118136</c:v>
                </c:pt>
                <c:pt idx="115">
                  <c:v>-34.305881949545565</c:v>
                </c:pt>
                <c:pt idx="116">
                  <c:v>-34.714285301271325</c:v>
                </c:pt>
                <c:pt idx="117">
                  <c:v>-35.132529697454416</c:v>
                </c:pt>
                <c:pt idx="118">
                  <c:v>-35.56097517634996</c:v>
                </c:pt>
                <c:pt idx="119">
                  <c:v>-35.999999555825354</c:v>
                </c:pt>
                <c:pt idx="120">
                  <c:v>-36.44999954465049</c:v>
                </c:pt>
                <c:pt idx="121">
                  <c:v>-36.91139193811518</c:v>
                </c:pt>
                <c:pt idx="122">
                  <c:v>-37.38461490561634</c:v>
                </c:pt>
                <c:pt idx="123">
                  <c:v>-37.87012937860732</c:v>
                </c:pt>
                <c:pt idx="124">
                  <c:v>-38.3684205480915</c:v>
                </c:pt>
                <c:pt idx="125">
                  <c:v>-38.879999481914574</c:v>
                </c:pt>
                <c:pt idx="126">
                  <c:v>-39.405404873221784</c:v>
                </c:pt>
                <c:pt idx="127">
                  <c:v>-39.945204932586876</c:v>
                </c:pt>
                <c:pt idx="128">
                  <c:v>-40.499999437841275</c:v>
                </c:pt>
                <c:pt idx="129">
                  <c:v>-41.07042195710417</c:v>
                </c:pt>
                <c:pt idx="130">
                  <c:v>-41.657142262399006</c:v>
                </c:pt>
                <c:pt idx="131">
                  <c:v>-42.26086895311254</c:v>
                </c:pt>
                <c:pt idx="132">
                  <c:v>-42.88235231093465</c:v>
                </c:pt>
                <c:pt idx="133">
                  <c:v>-43.52238741050452</c:v>
                </c:pt>
                <c:pt idx="134">
                  <c:v>-44.18181751280269</c:v>
                </c:pt>
                <c:pt idx="135">
                  <c:v>-44.86153777177786</c:v>
                </c:pt>
                <c:pt idx="136">
                  <c:v>-45.562499288514275</c:v>
                </c:pt>
                <c:pt idx="137">
                  <c:v>-46.28571355153899</c:v>
                </c:pt>
                <c:pt idx="138">
                  <c:v>-47.032257306464935</c:v>
                </c:pt>
                <c:pt idx="139">
                  <c:v>-47.80327790541922</c:v>
                </c:pt>
                <c:pt idx="140">
                  <c:v>-48.599999190571644</c:v>
                </c:pt>
                <c:pt idx="141">
                  <c:v>-49.42372797645817</c:v>
                </c:pt>
                <c:pt idx="142">
                  <c:v>-50.27586120274788</c:v>
                </c:pt>
                <c:pt idx="143">
                  <c:v>-51.15789383996847</c:v>
                </c:pt>
                <c:pt idx="144">
                  <c:v>-52.07142764223551</c:v>
                </c:pt>
                <c:pt idx="145">
                  <c:v>-53.01818085489043</c:v>
                </c:pt>
                <c:pt idx="146">
                  <c:v>-53.99999900070551</c:v>
                </c:pt>
                <c:pt idx="147">
                  <c:v>-55.01886688716633</c:v>
                </c:pt>
                <c:pt idx="148">
                  <c:v>-56.07692199927634</c:v>
                </c:pt>
                <c:pt idx="149">
                  <c:v>-57.17646946791885</c:v>
                </c:pt>
                <c:pt idx="150">
                  <c:v>-58.31999883441996</c:v>
                </c:pt>
                <c:pt idx="151">
                  <c:v>-59.51020286798954</c:v>
                </c:pt>
                <c:pt idx="152">
                  <c:v>-60.74999873526762</c:v>
                </c:pt>
                <c:pt idx="153">
                  <c:v>-62.04255187236287</c:v>
                </c:pt>
                <c:pt idx="154">
                  <c:v>-63.39130297071955</c:v>
                </c:pt>
                <c:pt idx="155">
                  <c:v>-64.79999856101544</c:v>
                </c:pt>
                <c:pt idx="156">
                  <c:v>-66.27272576758742</c:v>
                </c:pt>
                <c:pt idx="157">
                  <c:v>-67.81395191240792</c:v>
                </c:pt>
                <c:pt idx="158">
                  <c:v>-69.42856977684013</c:v>
                </c:pt>
                <c:pt idx="159">
                  <c:v>-71.1219494862219</c:v>
                </c:pt>
                <c:pt idx="160">
                  <c:v>-72.89999817895749</c:v>
                </c:pt>
                <c:pt idx="161">
                  <c:v>-74.7692288536132</c:v>
                </c:pt>
                <c:pt idx="162">
                  <c:v>-76.73684008749215</c:v>
                </c:pt>
                <c:pt idx="163">
                  <c:v>-78.81080868249208</c:v>
                </c:pt>
                <c:pt idx="164">
                  <c:v>-80.99999775180969</c:v>
                </c:pt>
                <c:pt idx="165">
                  <c:v>-83.3142833357864</c:v>
                </c:pt>
                <c:pt idx="166">
                  <c:v>-85.76470336187832</c:v>
                </c:pt>
                <c:pt idx="167">
                  <c:v>-88.36363368810379</c:v>
                </c:pt>
                <c:pt idx="168">
                  <c:v>-91.12499715462697</c:v>
                </c:pt>
                <c:pt idx="169">
                  <c:v>-94.06451309711863</c:v>
                </c:pt>
                <c:pt idx="170">
                  <c:v>-97.19999676260524</c:v>
                </c:pt>
                <c:pt idx="171">
                  <c:v>-100.55172067340986</c:v>
                </c:pt>
                <c:pt idx="172">
                  <c:v>-104.1428534264422</c:v>
                </c:pt>
                <c:pt idx="173">
                  <c:v>-107.9999960032159</c:v>
                </c:pt>
                <c:pt idx="174">
                  <c:v>-112.15384184369435</c:v>
                </c:pt>
                <c:pt idx="175">
                  <c:v>-116.63999533812859</c:v>
                </c:pt>
                <c:pt idx="176">
                  <c:v>-121.49999494156957</c:v>
                </c:pt>
                <c:pt idx="177">
                  <c:v>-126.78260318778273</c:v>
                </c:pt>
                <c:pt idx="178">
                  <c:v>-132.5454485254753</c:v>
                </c:pt>
                <c:pt idx="179">
                  <c:v>-138.85713625087035</c:v>
                </c:pt>
                <c:pt idx="180">
                  <c:v>-142.2438955003196</c:v>
                </c:pt>
                <c:pt idx="181">
                  <c:v>-145.07461964804463</c:v>
                </c:pt>
                <c:pt idx="182">
                  <c:v>-145.79999271656706</c:v>
                </c:pt>
                <c:pt idx="183">
                  <c:v>-146.5326559531454</c:v>
                </c:pt>
                <c:pt idx="184">
                  <c:v>-149.53845386982854</c:v>
                </c:pt>
                <c:pt idx="185">
                  <c:v>-153.47367614022107</c:v>
                </c:pt>
                <c:pt idx="186">
                  <c:v>-161.99999100812815</c:v>
                </c:pt>
                <c:pt idx="187">
                  <c:v>-171.52940168382875</c:v>
                </c:pt>
                <c:pt idx="188">
                  <c:v>-182.24998861960745</c:v>
                </c:pt>
                <c:pt idx="189">
                  <c:v>-194.3999870517032</c:v>
                </c:pt>
                <c:pt idx="190">
                  <c:v>-208.28569942156233</c:v>
                </c:pt>
                <c:pt idx="191">
                  <c:v>-224.30767506875276</c:v>
                </c:pt>
                <c:pt idx="192">
                  <c:v>-242.9999797682843</c:v>
                </c:pt>
                <c:pt idx="193">
                  <c:v>-265.09088501343757</c:v>
                </c:pt>
                <c:pt idx="194">
                  <c:v>-291.59997086618955</c:v>
                </c:pt>
                <c:pt idx="195">
                  <c:v>-323.9999640325023</c:v>
                </c:pt>
                <c:pt idx="196">
                  <c:v>-364.4999544785267</c:v>
                </c:pt>
                <c:pt idx="197">
                  <c:v>-416.57136911466824</c:v>
                </c:pt>
                <c:pt idx="198">
                  <c:v>-485.9999190731254</c:v>
                </c:pt>
                <c:pt idx="199">
                  <c:v>-583.1998834650237</c:v>
                </c:pt>
                <c:pt idx="200">
                  <c:v>-728.9998179136702</c:v>
                </c:pt>
                <c:pt idx="201">
                  <c:v>-971.9996762925189</c:v>
                </c:pt>
                <c:pt idx="202">
                  <c:v>-1457.9992716565343</c:v>
                </c:pt>
                <c:pt idx="203">
                  <c:v>-2915.997084009933</c:v>
                </c:pt>
                <c:pt idx="204">
                  <c:v>-5831.988335995923</c:v>
                </c:pt>
                <c:pt idx="205">
                  <c:v>-29159.70840195019</c:v>
                </c:pt>
              </c:numCache>
            </c:numRef>
          </c:yVal>
          <c:smooth val="1"/>
        </c:ser>
        <c:ser>
          <c:idx val="6"/>
          <c:order val="3"/>
          <c:tx>
            <c:strRef>
              <c:f>Parameters!$L$7</c:f>
              <c:strCache>
                <c:ptCount val="1"/>
                <c:pt idx="0">
                  <c:v>CPS1 Bound at 60 Hz SF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Parameters!$D$214:$D$419</c:f>
              <c:numCache>
                <c:ptCount val="206"/>
                <c:pt idx="0">
                  <c:v>60.0001</c:v>
                </c:pt>
                <c:pt idx="1">
                  <c:v>60.0005</c:v>
                </c:pt>
                <c:pt idx="2">
                  <c:v>60.001000000001</c:v>
                </c:pt>
                <c:pt idx="3">
                  <c:v>60.002000000001</c:v>
                </c:pt>
                <c:pt idx="4">
                  <c:v>60.003000000001</c:v>
                </c:pt>
                <c:pt idx="5">
                  <c:v>60.004000000001</c:v>
                </c:pt>
                <c:pt idx="6">
                  <c:v>60.005000000001</c:v>
                </c:pt>
                <c:pt idx="7">
                  <c:v>60.006000000001</c:v>
                </c:pt>
                <c:pt idx="8">
                  <c:v>60.007000000001</c:v>
                </c:pt>
                <c:pt idx="9">
                  <c:v>60.008000000001</c:v>
                </c:pt>
                <c:pt idx="10">
                  <c:v>60.009000000001</c:v>
                </c:pt>
                <c:pt idx="11">
                  <c:v>60.010000000001</c:v>
                </c:pt>
                <c:pt idx="12">
                  <c:v>60.011000000001</c:v>
                </c:pt>
                <c:pt idx="13">
                  <c:v>60.012000000001</c:v>
                </c:pt>
                <c:pt idx="14">
                  <c:v>60.013000000001</c:v>
                </c:pt>
                <c:pt idx="15">
                  <c:v>60.014000000001</c:v>
                </c:pt>
                <c:pt idx="16">
                  <c:v>60.015000000001</c:v>
                </c:pt>
                <c:pt idx="17">
                  <c:v>60.016000000001</c:v>
                </c:pt>
                <c:pt idx="18">
                  <c:v>60.017000000001</c:v>
                </c:pt>
                <c:pt idx="19">
                  <c:v>60.018000000001</c:v>
                </c:pt>
                <c:pt idx="20">
                  <c:v>60.019</c:v>
                </c:pt>
                <c:pt idx="21">
                  <c:v>60.0195</c:v>
                </c:pt>
                <c:pt idx="22">
                  <c:v>60.0199</c:v>
                </c:pt>
                <c:pt idx="23">
                  <c:v>60.020000000001</c:v>
                </c:pt>
                <c:pt idx="24">
                  <c:v>60.0201</c:v>
                </c:pt>
                <c:pt idx="25">
                  <c:v>60.0205</c:v>
                </c:pt>
                <c:pt idx="26">
                  <c:v>60.021</c:v>
                </c:pt>
                <c:pt idx="27">
                  <c:v>60.0220000000011</c:v>
                </c:pt>
                <c:pt idx="28">
                  <c:v>60.0230000000011</c:v>
                </c:pt>
                <c:pt idx="29">
                  <c:v>60.0240000000011</c:v>
                </c:pt>
                <c:pt idx="30">
                  <c:v>60.0250000000011</c:v>
                </c:pt>
                <c:pt idx="31">
                  <c:v>60.0260000000011</c:v>
                </c:pt>
                <c:pt idx="32">
                  <c:v>60.0270000000011</c:v>
                </c:pt>
                <c:pt idx="33">
                  <c:v>60.0280000000011</c:v>
                </c:pt>
                <c:pt idx="34">
                  <c:v>60.0290000000011</c:v>
                </c:pt>
                <c:pt idx="35">
                  <c:v>60.0300000000011</c:v>
                </c:pt>
                <c:pt idx="36">
                  <c:v>60.0310000000011</c:v>
                </c:pt>
                <c:pt idx="37">
                  <c:v>60.0320000000011</c:v>
                </c:pt>
                <c:pt idx="38">
                  <c:v>60.0330000000011</c:v>
                </c:pt>
                <c:pt idx="39">
                  <c:v>60.0340000000011</c:v>
                </c:pt>
                <c:pt idx="40">
                  <c:v>60.0350000000011</c:v>
                </c:pt>
                <c:pt idx="41">
                  <c:v>60.0360000000011</c:v>
                </c:pt>
                <c:pt idx="42">
                  <c:v>60.0370000000011</c:v>
                </c:pt>
                <c:pt idx="43">
                  <c:v>60.0380000000011</c:v>
                </c:pt>
                <c:pt idx="44">
                  <c:v>60.0390000000011</c:v>
                </c:pt>
                <c:pt idx="45">
                  <c:v>60.0400000000011</c:v>
                </c:pt>
                <c:pt idx="46">
                  <c:v>60.0410000000011</c:v>
                </c:pt>
                <c:pt idx="47">
                  <c:v>60.0420000000012</c:v>
                </c:pt>
                <c:pt idx="48">
                  <c:v>60.0430000000012</c:v>
                </c:pt>
                <c:pt idx="49">
                  <c:v>60.0440000000012</c:v>
                </c:pt>
                <c:pt idx="50">
                  <c:v>60.0450000000012</c:v>
                </c:pt>
                <c:pt idx="51">
                  <c:v>60.0460000000012</c:v>
                </c:pt>
                <c:pt idx="52">
                  <c:v>60.0470000000012</c:v>
                </c:pt>
                <c:pt idx="53">
                  <c:v>60.0480000000012</c:v>
                </c:pt>
                <c:pt idx="54">
                  <c:v>60.0490000000012</c:v>
                </c:pt>
                <c:pt idx="55">
                  <c:v>60.0500000000012</c:v>
                </c:pt>
                <c:pt idx="56">
                  <c:v>60.0510000000012</c:v>
                </c:pt>
                <c:pt idx="57">
                  <c:v>60.0520000000012</c:v>
                </c:pt>
                <c:pt idx="58">
                  <c:v>60.0530000000012</c:v>
                </c:pt>
                <c:pt idx="59">
                  <c:v>60.0540000000012</c:v>
                </c:pt>
                <c:pt idx="60">
                  <c:v>60.0550000000012</c:v>
                </c:pt>
                <c:pt idx="61">
                  <c:v>60.0560000000012</c:v>
                </c:pt>
                <c:pt idx="62">
                  <c:v>60.0570000000012</c:v>
                </c:pt>
                <c:pt idx="63">
                  <c:v>60.0580000000012</c:v>
                </c:pt>
                <c:pt idx="64">
                  <c:v>60.0590000000012</c:v>
                </c:pt>
                <c:pt idx="65">
                  <c:v>60.0600000000012</c:v>
                </c:pt>
                <c:pt idx="66">
                  <c:v>60.0610000000012</c:v>
                </c:pt>
                <c:pt idx="67">
                  <c:v>60.0620000000012</c:v>
                </c:pt>
                <c:pt idx="68">
                  <c:v>60.0630000000013</c:v>
                </c:pt>
                <c:pt idx="69">
                  <c:v>60.0640000000013</c:v>
                </c:pt>
                <c:pt idx="70">
                  <c:v>60.0650000000013</c:v>
                </c:pt>
                <c:pt idx="71">
                  <c:v>60.0660000000013</c:v>
                </c:pt>
                <c:pt idx="72">
                  <c:v>60.0670000000013</c:v>
                </c:pt>
                <c:pt idx="73">
                  <c:v>60.0680000000013</c:v>
                </c:pt>
                <c:pt idx="74">
                  <c:v>60.0690000000013</c:v>
                </c:pt>
                <c:pt idx="75">
                  <c:v>60.0700000000013</c:v>
                </c:pt>
                <c:pt idx="76">
                  <c:v>60.0710000000013</c:v>
                </c:pt>
                <c:pt idx="77">
                  <c:v>60.0720000000013</c:v>
                </c:pt>
                <c:pt idx="78">
                  <c:v>60.0730000000013</c:v>
                </c:pt>
                <c:pt idx="79">
                  <c:v>60.0740000000013</c:v>
                </c:pt>
                <c:pt idx="80">
                  <c:v>60.0750000000013</c:v>
                </c:pt>
                <c:pt idx="81">
                  <c:v>60.0760000000013</c:v>
                </c:pt>
                <c:pt idx="82">
                  <c:v>60.0770000000013</c:v>
                </c:pt>
                <c:pt idx="83">
                  <c:v>60.0780000000013</c:v>
                </c:pt>
                <c:pt idx="84">
                  <c:v>60.0790000000013</c:v>
                </c:pt>
                <c:pt idx="85">
                  <c:v>60.0800000000013</c:v>
                </c:pt>
                <c:pt idx="86">
                  <c:v>60.0810000000013</c:v>
                </c:pt>
                <c:pt idx="87">
                  <c:v>60.0820000000013</c:v>
                </c:pt>
                <c:pt idx="88">
                  <c:v>60.0830000000013</c:v>
                </c:pt>
                <c:pt idx="89">
                  <c:v>60.0840000000014</c:v>
                </c:pt>
                <c:pt idx="90">
                  <c:v>60.0850000000014</c:v>
                </c:pt>
                <c:pt idx="91">
                  <c:v>60.0860000000014</c:v>
                </c:pt>
                <c:pt idx="92">
                  <c:v>60.0870000000014</c:v>
                </c:pt>
                <c:pt idx="93">
                  <c:v>60.0880000000014</c:v>
                </c:pt>
                <c:pt idx="94">
                  <c:v>60.0890000000014</c:v>
                </c:pt>
                <c:pt idx="95">
                  <c:v>60.0900000000014</c:v>
                </c:pt>
                <c:pt idx="96">
                  <c:v>60.0910000000014</c:v>
                </c:pt>
                <c:pt idx="97">
                  <c:v>60.0920000000014</c:v>
                </c:pt>
                <c:pt idx="98">
                  <c:v>60.0930000000014</c:v>
                </c:pt>
                <c:pt idx="99">
                  <c:v>60.0940000000014</c:v>
                </c:pt>
                <c:pt idx="100">
                  <c:v>60.0950000000014</c:v>
                </c:pt>
                <c:pt idx="101">
                  <c:v>60.0960000000014</c:v>
                </c:pt>
                <c:pt idx="102">
                  <c:v>60.0970000000014</c:v>
                </c:pt>
                <c:pt idx="103">
                  <c:v>60.0980000000014</c:v>
                </c:pt>
                <c:pt idx="104">
                  <c:v>60.0990000000014</c:v>
                </c:pt>
                <c:pt idx="105">
                  <c:v>60.1000000000014</c:v>
                </c:pt>
                <c:pt idx="106">
                  <c:v>60.1010000000014</c:v>
                </c:pt>
                <c:pt idx="107">
                  <c:v>60.1020000000014</c:v>
                </c:pt>
                <c:pt idx="108">
                  <c:v>60.1030000000014</c:v>
                </c:pt>
                <c:pt idx="109">
                  <c:v>60.1040000000014</c:v>
                </c:pt>
                <c:pt idx="110">
                  <c:v>60.1050000000015</c:v>
                </c:pt>
                <c:pt idx="111">
                  <c:v>60.1060000000015</c:v>
                </c:pt>
                <c:pt idx="112">
                  <c:v>60.1070000000015</c:v>
                </c:pt>
                <c:pt idx="113">
                  <c:v>60.1080000000015</c:v>
                </c:pt>
                <c:pt idx="114">
                  <c:v>60.1090000000015</c:v>
                </c:pt>
                <c:pt idx="115">
                  <c:v>60.1100000000015</c:v>
                </c:pt>
                <c:pt idx="116">
                  <c:v>60.1110000000015</c:v>
                </c:pt>
                <c:pt idx="117">
                  <c:v>60.1120000000015</c:v>
                </c:pt>
                <c:pt idx="118">
                  <c:v>60.1130000000015</c:v>
                </c:pt>
                <c:pt idx="119">
                  <c:v>60.1140000000015</c:v>
                </c:pt>
                <c:pt idx="120">
                  <c:v>60.1150000000015</c:v>
                </c:pt>
                <c:pt idx="121">
                  <c:v>60.1160000000015</c:v>
                </c:pt>
                <c:pt idx="122">
                  <c:v>60.1170000000015</c:v>
                </c:pt>
                <c:pt idx="123">
                  <c:v>60.1180000000015</c:v>
                </c:pt>
                <c:pt idx="124">
                  <c:v>60.1190000000015</c:v>
                </c:pt>
                <c:pt idx="125">
                  <c:v>60.1200000000015</c:v>
                </c:pt>
                <c:pt idx="126">
                  <c:v>60.1210000000015</c:v>
                </c:pt>
                <c:pt idx="127">
                  <c:v>60.1220000000015</c:v>
                </c:pt>
                <c:pt idx="128">
                  <c:v>60.1230000000015</c:v>
                </c:pt>
                <c:pt idx="129">
                  <c:v>60.1240000000015</c:v>
                </c:pt>
                <c:pt idx="130">
                  <c:v>60.1250000000015</c:v>
                </c:pt>
                <c:pt idx="131">
                  <c:v>60.1260000000016</c:v>
                </c:pt>
                <c:pt idx="132">
                  <c:v>60.1270000000016</c:v>
                </c:pt>
                <c:pt idx="133">
                  <c:v>60.1280000000016</c:v>
                </c:pt>
                <c:pt idx="134">
                  <c:v>60.1290000000016</c:v>
                </c:pt>
                <c:pt idx="135">
                  <c:v>60.1300000000016</c:v>
                </c:pt>
                <c:pt idx="136">
                  <c:v>60.1310000000016</c:v>
                </c:pt>
                <c:pt idx="137">
                  <c:v>60.1320000000016</c:v>
                </c:pt>
                <c:pt idx="138">
                  <c:v>60.1330000000016</c:v>
                </c:pt>
                <c:pt idx="139">
                  <c:v>60.1340000000016</c:v>
                </c:pt>
                <c:pt idx="140">
                  <c:v>60.1350000000016</c:v>
                </c:pt>
                <c:pt idx="141">
                  <c:v>60.1360000000016</c:v>
                </c:pt>
                <c:pt idx="142">
                  <c:v>60.1370000000016</c:v>
                </c:pt>
                <c:pt idx="143">
                  <c:v>60.1380000000016</c:v>
                </c:pt>
                <c:pt idx="144">
                  <c:v>60.1390000000016</c:v>
                </c:pt>
                <c:pt idx="145">
                  <c:v>60.1400000000016</c:v>
                </c:pt>
                <c:pt idx="146">
                  <c:v>60.1410000000016</c:v>
                </c:pt>
                <c:pt idx="147">
                  <c:v>60.1420000000016</c:v>
                </c:pt>
                <c:pt idx="148">
                  <c:v>60.1430000000016</c:v>
                </c:pt>
                <c:pt idx="149">
                  <c:v>60.1440000000016</c:v>
                </c:pt>
                <c:pt idx="150">
                  <c:v>60.1450000000016</c:v>
                </c:pt>
                <c:pt idx="151">
                  <c:v>60.1460000000016</c:v>
                </c:pt>
                <c:pt idx="152">
                  <c:v>60.1470000000017</c:v>
                </c:pt>
                <c:pt idx="153">
                  <c:v>60.1480000000017</c:v>
                </c:pt>
                <c:pt idx="154">
                  <c:v>60.1490000000017</c:v>
                </c:pt>
                <c:pt idx="155">
                  <c:v>60.1500000000017</c:v>
                </c:pt>
                <c:pt idx="156">
                  <c:v>60.1510000000017</c:v>
                </c:pt>
                <c:pt idx="157">
                  <c:v>60.1520000000017</c:v>
                </c:pt>
                <c:pt idx="158">
                  <c:v>60.1530000000017</c:v>
                </c:pt>
                <c:pt idx="159">
                  <c:v>60.1540000000017</c:v>
                </c:pt>
                <c:pt idx="160">
                  <c:v>60.1550000000017</c:v>
                </c:pt>
                <c:pt idx="161">
                  <c:v>60.1560000000017</c:v>
                </c:pt>
                <c:pt idx="162">
                  <c:v>60.1570000000017</c:v>
                </c:pt>
                <c:pt idx="163">
                  <c:v>60.1580000000017</c:v>
                </c:pt>
                <c:pt idx="164">
                  <c:v>60.1590000000017</c:v>
                </c:pt>
                <c:pt idx="165">
                  <c:v>60.1600000000017</c:v>
                </c:pt>
                <c:pt idx="166">
                  <c:v>60.1610000000017</c:v>
                </c:pt>
                <c:pt idx="167">
                  <c:v>60.1620000000017</c:v>
                </c:pt>
                <c:pt idx="168">
                  <c:v>60.1630000000017</c:v>
                </c:pt>
                <c:pt idx="169">
                  <c:v>60.1640000000017</c:v>
                </c:pt>
                <c:pt idx="170">
                  <c:v>60.1650000000017</c:v>
                </c:pt>
                <c:pt idx="171">
                  <c:v>60.1660000000017</c:v>
                </c:pt>
                <c:pt idx="172">
                  <c:v>60.1670000000017</c:v>
                </c:pt>
                <c:pt idx="173">
                  <c:v>60.1680000000018</c:v>
                </c:pt>
                <c:pt idx="174">
                  <c:v>60.1690000000018</c:v>
                </c:pt>
                <c:pt idx="175">
                  <c:v>60.1700000000018</c:v>
                </c:pt>
                <c:pt idx="176">
                  <c:v>60.1710000000018</c:v>
                </c:pt>
                <c:pt idx="177">
                  <c:v>60.1720000000018</c:v>
                </c:pt>
                <c:pt idx="178">
                  <c:v>60.1730000000018</c:v>
                </c:pt>
                <c:pt idx="179">
                  <c:v>60.1740000000018</c:v>
                </c:pt>
                <c:pt idx="180">
                  <c:v>60.1750000000018</c:v>
                </c:pt>
                <c:pt idx="181">
                  <c:v>60.1760000000018</c:v>
                </c:pt>
                <c:pt idx="182">
                  <c:v>60.1770000000018</c:v>
                </c:pt>
                <c:pt idx="183">
                  <c:v>60.1780000000018</c:v>
                </c:pt>
                <c:pt idx="184">
                  <c:v>60.1790000000018</c:v>
                </c:pt>
                <c:pt idx="185">
                  <c:v>60.1800000000018</c:v>
                </c:pt>
                <c:pt idx="186">
                  <c:v>60.1810000000018</c:v>
                </c:pt>
                <c:pt idx="187">
                  <c:v>60.1820000000018</c:v>
                </c:pt>
                <c:pt idx="188">
                  <c:v>60.1830000000018</c:v>
                </c:pt>
                <c:pt idx="189">
                  <c:v>60.1840000000018</c:v>
                </c:pt>
                <c:pt idx="190">
                  <c:v>60.1850000000018</c:v>
                </c:pt>
                <c:pt idx="191">
                  <c:v>60.1860000000018</c:v>
                </c:pt>
                <c:pt idx="192">
                  <c:v>60.1870000000018</c:v>
                </c:pt>
                <c:pt idx="193">
                  <c:v>60.1880000000018</c:v>
                </c:pt>
                <c:pt idx="194">
                  <c:v>60.1890000000019</c:v>
                </c:pt>
                <c:pt idx="195">
                  <c:v>60.1900000000019</c:v>
                </c:pt>
                <c:pt idx="196">
                  <c:v>60.1910000000019</c:v>
                </c:pt>
                <c:pt idx="197">
                  <c:v>60.1920000000019</c:v>
                </c:pt>
                <c:pt idx="198">
                  <c:v>60.1930000000019</c:v>
                </c:pt>
                <c:pt idx="199">
                  <c:v>60.1940000000019</c:v>
                </c:pt>
                <c:pt idx="200">
                  <c:v>60.1950000000019</c:v>
                </c:pt>
                <c:pt idx="201">
                  <c:v>60.1960000000019</c:v>
                </c:pt>
                <c:pt idx="202">
                  <c:v>60.1970000000019</c:v>
                </c:pt>
                <c:pt idx="203">
                  <c:v>60.1980000000019</c:v>
                </c:pt>
                <c:pt idx="204">
                  <c:v>60.1990000000019</c:v>
                </c:pt>
                <c:pt idx="205">
                  <c:v>60.2000000000019</c:v>
                </c:pt>
              </c:numCache>
            </c:numRef>
          </c:xVal>
          <c:yVal>
            <c:numRef>
              <c:f>Parameters!$L$214:$L$419</c:f>
              <c:numCache>
                <c:ptCount val="206"/>
                <c:pt idx="0">
                  <c:v>3239.9999998924427</c:v>
                </c:pt>
                <c:pt idx="1">
                  <c:v>647.9999999969058</c:v>
                </c:pt>
                <c:pt idx="2">
                  <c:v>323.99999967615076</c:v>
                </c:pt>
                <c:pt idx="3">
                  <c:v>161.99999991922644</c:v>
                </c:pt>
                <c:pt idx="4">
                  <c:v>107.99999996392874</c:v>
                </c:pt>
                <c:pt idx="5">
                  <c:v>80.9999999797571</c:v>
                </c:pt>
                <c:pt idx="6">
                  <c:v>64.79999998707476</c:v>
                </c:pt>
                <c:pt idx="7">
                  <c:v>53.99999999098116</c:v>
                </c:pt>
                <c:pt idx="8">
                  <c:v>46.28571427910361</c:v>
                </c:pt>
                <c:pt idx="9">
                  <c:v>40.4999999949505</c:v>
                </c:pt>
                <c:pt idx="10">
                  <c:v>35.999999995991175</c:v>
                </c:pt>
                <c:pt idx="11">
                  <c:v>32.3999999967604</c:v>
                </c:pt>
                <c:pt idx="12">
                  <c:v>29.454545451874335</c:v>
                </c:pt>
                <c:pt idx="13">
                  <c:v>26.99999999774478</c:v>
                </c:pt>
                <c:pt idx="14">
                  <c:v>24.92307692115978</c:v>
                </c:pt>
                <c:pt idx="15">
                  <c:v>23.14285714120795</c:v>
                </c:pt>
                <c:pt idx="16">
                  <c:v>21.59999999855649</c:v>
                </c:pt>
                <c:pt idx="17">
                  <c:v>20.249999998734243</c:v>
                </c:pt>
                <c:pt idx="18">
                  <c:v>19.058823528293154</c:v>
                </c:pt>
                <c:pt idx="19">
                  <c:v>17.99999999899745</c:v>
                </c:pt>
                <c:pt idx="20">
                  <c:v>17.052631578948848</c:v>
                </c:pt>
                <c:pt idx="21">
                  <c:v>16.615384615383984</c:v>
                </c:pt>
                <c:pt idx="22">
                  <c:v>16.281407035176034</c:v>
                </c:pt>
                <c:pt idx="23">
                  <c:v>16.19999999919171</c:v>
                </c:pt>
                <c:pt idx="24">
                  <c:v>16.11940298507515</c:v>
                </c:pt>
                <c:pt idx="25">
                  <c:v>15.804878048781713</c:v>
                </c:pt>
                <c:pt idx="26">
                  <c:v>15.428571428570843</c:v>
                </c:pt>
                <c:pt idx="27">
                  <c:v>14.727272726536492</c:v>
                </c:pt>
                <c:pt idx="28">
                  <c:v>14.08695652106695</c:v>
                </c:pt>
                <c:pt idx="29">
                  <c:v>13.499999999379982</c:v>
                </c:pt>
                <c:pt idx="30">
                  <c:v>12.9599999994298</c:v>
                </c:pt>
                <c:pt idx="31">
                  <c:v>12.461538461012397</c:v>
                </c:pt>
                <c:pt idx="32">
                  <c:v>11.999999999510058</c:v>
                </c:pt>
                <c:pt idx="33">
                  <c:v>11.571428570973964</c:v>
                </c:pt>
                <c:pt idx="34">
                  <c:v>11.17241379268055</c:v>
                </c:pt>
                <c:pt idx="35">
                  <c:v>10.799999999603106</c:v>
                </c:pt>
                <c:pt idx="36">
                  <c:v>10.451612902854892</c:v>
                </c:pt>
                <c:pt idx="37">
                  <c:v>10.124999999652642</c:v>
                </c:pt>
                <c:pt idx="38">
                  <c:v>9.818181817853773</c:v>
                </c:pt>
                <c:pt idx="39">
                  <c:v>9.529411764397503</c:v>
                </c:pt>
                <c:pt idx="40">
                  <c:v>9.257142856852465</c:v>
                </c:pt>
                <c:pt idx="41">
                  <c:v>8.999999999724322</c:v>
                </c:pt>
                <c:pt idx="42">
                  <c:v>8.756756756496332</c:v>
                </c:pt>
                <c:pt idx="43">
                  <c:v>8.526315789227308</c:v>
                </c:pt>
                <c:pt idx="44">
                  <c:v>8.307692307457387</c:v>
                </c:pt>
                <c:pt idx="45">
                  <c:v>8.09999999977715</c:v>
                </c:pt>
                <c:pt idx="46">
                  <c:v>7.902439024178581</c:v>
                </c:pt>
                <c:pt idx="47">
                  <c:v>7.714285714064863</c:v>
                </c:pt>
                <c:pt idx="48">
                  <c:v>7.534883720719942</c:v>
                </c:pt>
                <c:pt idx="49">
                  <c:v>7.363636363435914</c:v>
                </c:pt>
                <c:pt idx="50">
                  <c:v>7.199999999807596</c:v>
                </c:pt>
                <c:pt idx="51">
                  <c:v>7.043478260685792</c:v>
                </c:pt>
                <c:pt idx="52">
                  <c:v>6.893617021100901</c:v>
                </c:pt>
                <c:pt idx="53">
                  <c:v>6.749999999830878</c:v>
                </c:pt>
                <c:pt idx="54">
                  <c:v>6.6122448977972095</c:v>
                </c:pt>
                <c:pt idx="55">
                  <c:v>6.4799999998447415</c:v>
                </c:pt>
                <c:pt idx="56">
                  <c:v>6.352941176320764</c:v>
                </c:pt>
                <c:pt idx="57">
                  <c:v>6.230769230625392</c:v>
                </c:pt>
                <c:pt idx="58">
                  <c:v>6.113207547031619</c:v>
                </c:pt>
                <c:pt idx="59">
                  <c:v>5.999999999866348</c:v>
                </c:pt>
                <c:pt idx="60">
                  <c:v>5.890909090780505</c:v>
                </c:pt>
                <c:pt idx="61">
                  <c:v>5.78571428559049</c:v>
                </c:pt>
                <c:pt idx="62">
                  <c:v>5.684210526195824</c:v>
                </c:pt>
                <c:pt idx="63">
                  <c:v>5.586206896436085</c:v>
                </c:pt>
                <c:pt idx="64">
                  <c:v>5.491525423617278</c:v>
                </c:pt>
                <c:pt idx="65">
                  <c:v>5.399999999891722</c:v>
                </c:pt>
                <c:pt idx="66">
                  <c:v>5.311475409731511</c:v>
                </c:pt>
                <c:pt idx="67">
                  <c:v>5.2258064515118905</c:v>
                </c:pt>
                <c:pt idx="68">
                  <c:v>5.142857142750801</c:v>
                </c:pt>
                <c:pt idx="69">
                  <c:v>5.06249999989714</c:v>
                </c:pt>
                <c:pt idx="70">
                  <c:v>4.984615384515844</c:v>
                </c:pt>
                <c:pt idx="71">
                  <c:v>4.909090908994007</c:v>
                </c:pt>
                <c:pt idx="72">
                  <c:v>4.835820895428525</c:v>
                </c:pt>
                <c:pt idx="73">
                  <c:v>4.764705882261982</c:v>
                </c:pt>
                <c:pt idx="74">
                  <c:v>4.695652173824376</c:v>
                </c:pt>
                <c:pt idx="75">
                  <c:v>4.62857142848543</c:v>
                </c:pt>
                <c:pt idx="76">
                  <c:v>4.5633802816066975</c:v>
                </c:pt>
                <c:pt idx="77">
                  <c:v>4.499999999918561</c:v>
                </c:pt>
                <c:pt idx="78">
                  <c:v>4.43835616430448</c:v>
                </c:pt>
                <c:pt idx="79">
                  <c:v>4.378378378301558</c:v>
                </c:pt>
                <c:pt idx="80">
                  <c:v>4.319999999924939</c:v>
                </c:pt>
                <c:pt idx="81">
                  <c:v>4.263157894663874</c:v>
                </c:pt>
                <c:pt idx="82">
                  <c:v>4.20779220772125</c:v>
                </c:pt>
                <c:pt idx="83">
                  <c:v>4.153846153776749</c:v>
                </c:pt>
                <c:pt idx="84">
                  <c:v>4.101265822717273</c:v>
                </c:pt>
                <c:pt idx="85">
                  <c:v>4.049999999934259</c:v>
                </c:pt>
                <c:pt idx="86">
                  <c:v>3.999999999935636</c:v>
                </c:pt>
                <c:pt idx="87">
                  <c:v>3.9512195121324307</c:v>
                </c:pt>
                <c:pt idx="88">
                  <c:v>3.903614457770245</c:v>
                </c:pt>
                <c:pt idx="89">
                  <c:v>3.857142857078436</c:v>
                </c:pt>
                <c:pt idx="90">
                  <c:v>3.8117647058195425</c:v>
                </c:pt>
                <c:pt idx="91">
                  <c:v>3.76744186040386</c:v>
                </c:pt>
                <c:pt idx="92">
                  <c:v>3.7241379309744227</c:v>
                </c:pt>
                <c:pt idx="93">
                  <c:v>3.681818181759576</c:v>
                </c:pt>
                <c:pt idx="94">
                  <c:v>3.6404494381450463</c:v>
                </c:pt>
                <c:pt idx="95">
                  <c:v>3.5999999999438725</c:v>
                </c:pt>
                <c:pt idx="96">
                  <c:v>3.5604395603847507</c:v>
                </c:pt>
                <c:pt idx="97">
                  <c:v>3.521739130381247</c:v>
                </c:pt>
                <c:pt idx="98">
                  <c:v>3.4838709676893664</c:v>
                </c:pt>
                <c:pt idx="99">
                  <c:v>3.446808510586927</c:v>
                </c:pt>
                <c:pt idx="100">
                  <c:v>3.410526315739262</c:v>
                </c:pt>
                <c:pt idx="101">
                  <c:v>3.3749999999506612</c:v>
                </c:pt>
                <c:pt idx="102">
                  <c:v>3.3402061855187637</c:v>
                </c:pt>
                <c:pt idx="103">
                  <c:v>3.3061224489324035</c:v>
                </c:pt>
                <c:pt idx="104">
                  <c:v>3.272727272680875</c:v>
                </c:pt>
                <c:pt idx="105">
                  <c:v>3.239999999954601</c:v>
                </c:pt>
                <c:pt idx="106">
                  <c:v>3.2079207920347774</c:v>
                </c:pt>
                <c:pt idx="107">
                  <c:v>3.176470588191803</c:v>
                </c:pt>
                <c:pt idx="108">
                  <c:v>3.1456310679183686</c:v>
                </c:pt>
                <c:pt idx="109">
                  <c:v>3.115384615342708</c:v>
                </c:pt>
                <c:pt idx="110">
                  <c:v>3.0857142856701087</c:v>
                </c:pt>
                <c:pt idx="111">
                  <c:v>3.0566037735416254</c:v>
                </c:pt>
                <c:pt idx="112">
                  <c:v>3.0280373831351612</c:v>
                </c:pt>
                <c:pt idx="113">
                  <c:v>2.9999999999582405</c:v>
                </c:pt>
                <c:pt idx="114">
                  <c:v>2.97247706417925</c:v>
                </c:pt>
                <c:pt idx="115">
                  <c:v>2.945454545414415</c:v>
                </c:pt>
                <c:pt idx="116">
                  <c:v>2.918918918879383</c:v>
                </c:pt>
                <c:pt idx="117">
                  <c:v>2.89285714281837</c:v>
                </c:pt>
                <c:pt idx="118">
                  <c:v>2.867256637130111</c:v>
                </c:pt>
                <c:pt idx="119">
                  <c:v>2.8421052631205863</c:v>
                </c:pt>
                <c:pt idx="120">
                  <c:v>2.817391304311047</c:v>
                </c:pt>
                <c:pt idx="121">
                  <c:v>2.79310344823977</c:v>
                </c:pt>
                <c:pt idx="122">
                  <c:v>2.769230769195347</c:v>
                </c:pt>
                <c:pt idx="123">
                  <c:v>2.7457627118294714</c:v>
                </c:pt>
                <c:pt idx="124">
                  <c:v>2.7226890755959547</c:v>
                </c:pt>
                <c:pt idx="125">
                  <c:v>2.6999999999663244</c:v>
                </c:pt>
                <c:pt idx="126">
                  <c:v>2.6776859503799963</c:v>
                </c:pt>
                <c:pt idx="127">
                  <c:v>2.655737704885399</c:v>
                </c:pt>
                <c:pt idx="128">
                  <c:v>2.634146341431359</c:v>
                </c:pt>
                <c:pt idx="129">
                  <c:v>2.61290322577481</c:v>
                </c:pt>
                <c:pt idx="130">
                  <c:v>2.591999999968911</c:v>
                </c:pt>
                <c:pt idx="131">
                  <c:v>2.5714285713958467</c:v>
                </c:pt>
                <c:pt idx="132">
                  <c:v>2.55118110233004</c:v>
                </c:pt>
                <c:pt idx="133">
                  <c:v>2.531249999968382</c:v>
                </c:pt>
                <c:pt idx="134">
                  <c:v>2.5116279069456597</c:v>
                </c:pt>
                <c:pt idx="135">
                  <c:v>2.492307692276993</c:v>
                </c:pt>
                <c:pt idx="136">
                  <c:v>2.473282442717903</c:v>
                </c:pt>
                <c:pt idx="137">
                  <c:v>2.454545454515765</c:v>
                </c:pt>
                <c:pt idx="138">
                  <c:v>2.4360902255345773</c:v>
                </c:pt>
                <c:pt idx="139">
                  <c:v>2.41791044773234</c:v>
                </c:pt>
                <c:pt idx="140">
                  <c:v>2.3999999999716133</c:v>
                </c:pt>
                <c:pt idx="141">
                  <c:v>2.382352941148416</c:v>
                </c:pt>
                <c:pt idx="142">
                  <c:v>2.364963503622029</c:v>
                </c:pt>
                <c:pt idx="143">
                  <c:v>2.347826086929354</c:v>
                </c:pt>
                <c:pt idx="144">
                  <c:v>2.330935251771703</c:v>
                </c:pt>
                <c:pt idx="145">
                  <c:v>2.314285714259277</c:v>
                </c:pt>
                <c:pt idx="146">
                  <c:v>2.2978723403995063</c:v>
                </c:pt>
                <c:pt idx="147">
                  <c:v>2.2816901408193333</c:v>
                </c:pt>
                <c:pt idx="148">
                  <c:v>2.265734265708924</c:v>
                </c:pt>
                <c:pt idx="149">
                  <c:v>2.2499999999750453</c:v>
                </c:pt>
                <c:pt idx="150">
                  <c:v>2.2344827585960045</c:v>
                </c:pt>
                <c:pt idx="151">
                  <c:v>2.2191780821674683</c:v>
                </c:pt>
                <c:pt idx="152">
                  <c:v>2.204081632627622</c:v>
                </c:pt>
                <c:pt idx="153">
                  <c:v>2.1891891891640216</c:v>
                </c:pt>
                <c:pt idx="154">
                  <c:v>2.174496644270505</c:v>
                </c:pt>
                <c:pt idx="155">
                  <c:v>2.1599999999755664</c:v>
                </c:pt>
                <c:pt idx="156">
                  <c:v>2.1456953642142316</c:v>
                </c:pt>
                <c:pt idx="157">
                  <c:v>2.131578947344592</c:v>
                </c:pt>
                <c:pt idx="158">
                  <c:v>2.117647058800043</c:v>
                </c:pt>
                <c:pt idx="159">
                  <c:v>2.1038961038728563</c:v>
                </c:pt>
                <c:pt idx="160">
                  <c:v>2.090322580622244</c:v>
                </c:pt>
                <c:pt idx="161">
                  <c:v>2.0769230769004836</c:v>
                </c:pt>
                <c:pt idx="162">
                  <c:v>2.0636942674935543</c:v>
                </c:pt>
                <c:pt idx="163">
                  <c:v>2.0506329113703483</c:v>
                </c:pt>
                <c:pt idx="164">
                  <c:v>2.0377358490348536</c:v>
                </c:pt>
                <c:pt idx="165">
                  <c:v>2.0249999999784603</c:v>
                </c:pt>
                <c:pt idx="166">
                  <c:v>2.012422360227203</c:v>
                </c:pt>
                <c:pt idx="167">
                  <c:v>1.9999999999790463</c:v>
                </c:pt>
                <c:pt idx="168">
                  <c:v>1.9877300613289375</c:v>
                </c:pt>
                <c:pt idx="169">
                  <c:v>1.9756097560770858</c:v>
                </c:pt>
                <c:pt idx="170">
                  <c:v>1.9636363636161636</c:v>
                </c:pt>
                <c:pt idx="171">
                  <c:v>1.9518072288956492</c:v>
                </c:pt>
                <c:pt idx="172">
                  <c:v>1.9401197604592944</c:v>
                </c:pt>
                <c:pt idx="173">
                  <c:v>1.9285714285508004</c:v>
                </c:pt>
                <c:pt idx="174">
                  <c:v>1.9171597632931703</c:v>
                </c:pt>
                <c:pt idx="175">
                  <c:v>1.9058823529210032</c:v>
                </c:pt>
                <c:pt idx="176">
                  <c:v>1.894736842085351</c:v>
                </c:pt>
                <c:pt idx="177">
                  <c:v>1.8837209302128244</c:v>
                </c:pt>
                <c:pt idx="178">
                  <c:v>1.8728323699227156</c:v>
                </c:pt>
                <c:pt idx="179">
                  <c:v>1.862068965498009</c:v>
                </c:pt>
                <c:pt idx="180">
                  <c:v>1.8514285714095076</c:v>
                </c:pt>
                <c:pt idx="181">
                  <c:v>1.8409090908902674</c:v>
                </c:pt>
                <c:pt idx="182">
                  <c:v>1.8305084745576838</c:v>
                </c:pt>
                <c:pt idx="183">
                  <c:v>1.8202247190826957</c:v>
                </c:pt>
                <c:pt idx="184">
                  <c:v>1.8100558659035888</c:v>
                </c:pt>
                <c:pt idx="185">
                  <c:v>1.799999999982026</c:v>
                </c:pt>
                <c:pt idx="186">
                  <c:v>1.7900552486009613</c:v>
                </c:pt>
                <c:pt idx="187">
                  <c:v>1.780219780202175</c:v>
                </c:pt>
                <c:pt idx="188">
                  <c:v>1.770491803261298</c:v>
                </c:pt>
                <c:pt idx="189">
                  <c:v>1.7608695652001434</c:v>
                </c:pt>
                <c:pt idx="190">
                  <c:v>1.7513513513343113</c:v>
                </c:pt>
                <c:pt idx="191">
                  <c:v>1.7419354838541323</c:v>
                </c:pt>
                <c:pt idx="192">
                  <c:v>1.732620320838915</c:v>
                </c:pt>
                <c:pt idx="193">
                  <c:v>1.7234042553026476</c:v>
                </c:pt>
                <c:pt idx="194">
                  <c:v>1.7142857142685057</c:v>
                </c:pt>
                <c:pt idx="195">
                  <c:v>1.7052631578776662</c:v>
                </c:pt>
                <c:pt idx="196">
                  <c:v>1.6963350785171598</c:v>
                </c:pt>
                <c:pt idx="197">
                  <c:v>1.6874999999833242</c:v>
                </c:pt>
                <c:pt idx="198">
                  <c:v>1.6787564766673928</c:v>
                </c:pt>
                <c:pt idx="199">
                  <c:v>1.6701030927671505</c:v>
                </c:pt>
                <c:pt idx="200">
                  <c:v>1.661538461522294</c:v>
                </c:pt>
                <c:pt idx="201">
                  <c:v>1.6530612244737526</c:v>
                </c:pt>
                <c:pt idx="202">
                  <c:v>1.6446700507455598</c:v>
                </c:pt>
                <c:pt idx="203">
                  <c:v>1.6363636363479541</c:v>
                </c:pt>
                <c:pt idx="204">
                  <c:v>1.6281407035020237</c:v>
                </c:pt>
                <c:pt idx="205">
                  <c:v>1.6199999999846098</c:v>
                </c:pt>
              </c:numCache>
            </c:numRef>
          </c:yVal>
          <c:smooth val="1"/>
        </c:ser>
        <c:ser>
          <c:idx val="0"/>
          <c:order val="4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Parameters!$D$8:$D$419</c:f>
              <c:numCache>
                <c:ptCount val="206"/>
                <c:pt idx="0">
                  <c:v>59.8</c:v>
                </c:pt>
                <c:pt idx="1">
                  <c:v>59.801</c:v>
                </c:pt>
                <c:pt idx="2">
                  <c:v>59.802</c:v>
                </c:pt>
                <c:pt idx="3">
                  <c:v>59.803</c:v>
                </c:pt>
                <c:pt idx="4">
                  <c:v>59.804</c:v>
                </c:pt>
                <c:pt idx="5">
                  <c:v>59.805</c:v>
                </c:pt>
                <c:pt idx="6">
                  <c:v>59.806</c:v>
                </c:pt>
                <c:pt idx="7">
                  <c:v>59.807</c:v>
                </c:pt>
                <c:pt idx="8">
                  <c:v>59.808</c:v>
                </c:pt>
                <c:pt idx="9">
                  <c:v>59.809</c:v>
                </c:pt>
                <c:pt idx="10">
                  <c:v>59.81</c:v>
                </c:pt>
                <c:pt idx="11">
                  <c:v>59.811</c:v>
                </c:pt>
                <c:pt idx="12">
                  <c:v>59.8120000000001</c:v>
                </c:pt>
                <c:pt idx="13">
                  <c:v>59.8130000000001</c:v>
                </c:pt>
                <c:pt idx="14">
                  <c:v>59.8140000000001</c:v>
                </c:pt>
                <c:pt idx="15">
                  <c:v>59.8150000000001</c:v>
                </c:pt>
                <c:pt idx="16">
                  <c:v>59.8160000000001</c:v>
                </c:pt>
                <c:pt idx="17">
                  <c:v>59.8170000000001</c:v>
                </c:pt>
                <c:pt idx="18">
                  <c:v>59.8180000000001</c:v>
                </c:pt>
                <c:pt idx="19">
                  <c:v>59.8190000000001</c:v>
                </c:pt>
                <c:pt idx="20">
                  <c:v>59.8200000000001</c:v>
                </c:pt>
                <c:pt idx="21">
                  <c:v>59.8210000000001</c:v>
                </c:pt>
                <c:pt idx="22">
                  <c:v>59.8220000000001</c:v>
                </c:pt>
                <c:pt idx="23">
                  <c:v>59.8230000000001</c:v>
                </c:pt>
                <c:pt idx="24">
                  <c:v>59.8240000000001</c:v>
                </c:pt>
                <c:pt idx="25">
                  <c:v>59.8250000000001</c:v>
                </c:pt>
                <c:pt idx="26">
                  <c:v>59.8260000000001</c:v>
                </c:pt>
                <c:pt idx="27">
                  <c:v>59.8270000000001</c:v>
                </c:pt>
                <c:pt idx="28">
                  <c:v>59.8280000000001</c:v>
                </c:pt>
                <c:pt idx="29">
                  <c:v>59.8290000000001</c:v>
                </c:pt>
                <c:pt idx="30">
                  <c:v>59.8300000000001</c:v>
                </c:pt>
                <c:pt idx="31">
                  <c:v>59.8310000000001</c:v>
                </c:pt>
                <c:pt idx="32">
                  <c:v>59.8320000000001</c:v>
                </c:pt>
                <c:pt idx="33">
                  <c:v>59.8330000000002</c:v>
                </c:pt>
                <c:pt idx="34">
                  <c:v>59.8340000000002</c:v>
                </c:pt>
                <c:pt idx="35">
                  <c:v>59.8350000000002</c:v>
                </c:pt>
                <c:pt idx="36">
                  <c:v>59.8360000000002</c:v>
                </c:pt>
                <c:pt idx="37">
                  <c:v>59.8370000000002</c:v>
                </c:pt>
                <c:pt idx="38">
                  <c:v>59.8380000000002</c:v>
                </c:pt>
                <c:pt idx="39">
                  <c:v>59.8390000000002</c:v>
                </c:pt>
                <c:pt idx="40">
                  <c:v>59.8400000000002</c:v>
                </c:pt>
                <c:pt idx="41">
                  <c:v>59.8410000000002</c:v>
                </c:pt>
                <c:pt idx="42">
                  <c:v>59.8420000000002</c:v>
                </c:pt>
                <c:pt idx="43">
                  <c:v>59.8430000000002</c:v>
                </c:pt>
                <c:pt idx="44">
                  <c:v>59.8440000000002</c:v>
                </c:pt>
                <c:pt idx="45">
                  <c:v>59.8450000000002</c:v>
                </c:pt>
                <c:pt idx="46">
                  <c:v>59.8460000000002</c:v>
                </c:pt>
                <c:pt idx="47">
                  <c:v>59.8470000000002</c:v>
                </c:pt>
                <c:pt idx="48">
                  <c:v>59.8480000000002</c:v>
                </c:pt>
                <c:pt idx="49">
                  <c:v>59.8490000000002</c:v>
                </c:pt>
                <c:pt idx="50">
                  <c:v>59.8500000000002</c:v>
                </c:pt>
                <c:pt idx="51">
                  <c:v>59.8510000000002</c:v>
                </c:pt>
                <c:pt idx="52">
                  <c:v>59.8520000000002</c:v>
                </c:pt>
                <c:pt idx="53">
                  <c:v>59.8530000000003</c:v>
                </c:pt>
                <c:pt idx="54">
                  <c:v>59.8540000000003</c:v>
                </c:pt>
                <c:pt idx="55">
                  <c:v>59.8550000000003</c:v>
                </c:pt>
                <c:pt idx="56">
                  <c:v>59.8560000000003</c:v>
                </c:pt>
                <c:pt idx="57">
                  <c:v>59.8570000000003</c:v>
                </c:pt>
                <c:pt idx="58">
                  <c:v>59.8580000000003</c:v>
                </c:pt>
                <c:pt idx="59">
                  <c:v>59.8590000000003</c:v>
                </c:pt>
                <c:pt idx="60">
                  <c:v>59.8600000000003</c:v>
                </c:pt>
                <c:pt idx="61">
                  <c:v>59.8610000000003</c:v>
                </c:pt>
                <c:pt idx="62">
                  <c:v>59.8620000000003</c:v>
                </c:pt>
                <c:pt idx="63">
                  <c:v>59.8630000000003</c:v>
                </c:pt>
                <c:pt idx="64">
                  <c:v>59.8640000000003</c:v>
                </c:pt>
                <c:pt idx="65">
                  <c:v>59.8650000000003</c:v>
                </c:pt>
                <c:pt idx="66">
                  <c:v>59.8660000000003</c:v>
                </c:pt>
                <c:pt idx="67">
                  <c:v>59.8670000000003</c:v>
                </c:pt>
                <c:pt idx="68">
                  <c:v>59.8680000000003</c:v>
                </c:pt>
                <c:pt idx="69">
                  <c:v>59.8690000000003</c:v>
                </c:pt>
                <c:pt idx="70">
                  <c:v>59.8700000000003</c:v>
                </c:pt>
                <c:pt idx="71">
                  <c:v>59.8710000000003</c:v>
                </c:pt>
                <c:pt idx="72">
                  <c:v>59.8720000000003</c:v>
                </c:pt>
                <c:pt idx="73">
                  <c:v>59.8730000000003</c:v>
                </c:pt>
                <c:pt idx="74">
                  <c:v>59.8740000000004</c:v>
                </c:pt>
                <c:pt idx="75">
                  <c:v>59.8750000000004</c:v>
                </c:pt>
                <c:pt idx="76">
                  <c:v>59.8760000000004</c:v>
                </c:pt>
                <c:pt idx="77">
                  <c:v>59.8770000000004</c:v>
                </c:pt>
                <c:pt idx="78">
                  <c:v>59.8780000000004</c:v>
                </c:pt>
                <c:pt idx="79">
                  <c:v>59.8790000000004</c:v>
                </c:pt>
                <c:pt idx="80">
                  <c:v>59.8800000000004</c:v>
                </c:pt>
                <c:pt idx="81">
                  <c:v>59.8810000000004</c:v>
                </c:pt>
                <c:pt idx="82">
                  <c:v>59.8820000000004</c:v>
                </c:pt>
                <c:pt idx="83">
                  <c:v>59.8830000000004</c:v>
                </c:pt>
                <c:pt idx="84">
                  <c:v>59.8840000000004</c:v>
                </c:pt>
                <c:pt idx="85">
                  <c:v>59.8850000000004</c:v>
                </c:pt>
                <c:pt idx="86">
                  <c:v>59.8860000000004</c:v>
                </c:pt>
                <c:pt idx="87">
                  <c:v>59.8870000000004</c:v>
                </c:pt>
                <c:pt idx="88">
                  <c:v>59.8880000000004</c:v>
                </c:pt>
                <c:pt idx="89">
                  <c:v>59.8890000000004</c:v>
                </c:pt>
                <c:pt idx="90">
                  <c:v>59.8900000000004</c:v>
                </c:pt>
                <c:pt idx="91">
                  <c:v>59.8910000000004</c:v>
                </c:pt>
                <c:pt idx="92">
                  <c:v>59.8920000000004</c:v>
                </c:pt>
                <c:pt idx="93">
                  <c:v>59.8930000000004</c:v>
                </c:pt>
                <c:pt idx="94">
                  <c:v>59.8940000000004</c:v>
                </c:pt>
                <c:pt idx="95">
                  <c:v>59.8950000000005</c:v>
                </c:pt>
                <c:pt idx="96">
                  <c:v>59.8960000000005</c:v>
                </c:pt>
                <c:pt idx="97">
                  <c:v>59.8970000000005</c:v>
                </c:pt>
                <c:pt idx="98">
                  <c:v>59.8980000000005</c:v>
                </c:pt>
                <c:pt idx="99">
                  <c:v>59.8990000000005</c:v>
                </c:pt>
                <c:pt idx="100">
                  <c:v>59.9000000000005</c:v>
                </c:pt>
                <c:pt idx="101">
                  <c:v>59.9010000000005</c:v>
                </c:pt>
                <c:pt idx="102">
                  <c:v>59.9020000000005</c:v>
                </c:pt>
                <c:pt idx="103">
                  <c:v>59.9030000000005</c:v>
                </c:pt>
                <c:pt idx="104">
                  <c:v>59.9040000000005</c:v>
                </c:pt>
                <c:pt idx="105">
                  <c:v>59.9050000000005</c:v>
                </c:pt>
                <c:pt idx="106">
                  <c:v>59.9060000000005</c:v>
                </c:pt>
                <c:pt idx="107">
                  <c:v>59.9070000000005</c:v>
                </c:pt>
                <c:pt idx="108">
                  <c:v>59.9080000000005</c:v>
                </c:pt>
                <c:pt idx="109">
                  <c:v>59.9090000000005</c:v>
                </c:pt>
                <c:pt idx="110">
                  <c:v>59.9100000000005</c:v>
                </c:pt>
                <c:pt idx="111">
                  <c:v>59.9110000000005</c:v>
                </c:pt>
                <c:pt idx="112">
                  <c:v>59.9120000000005</c:v>
                </c:pt>
                <c:pt idx="113">
                  <c:v>59.9130000000005</c:v>
                </c:pt>
                <c:pt idx="114">
                  <c:v>59.9140000000005</c:v>
                </c:pt>
                <c:pt idx="115">
                  <c:v>59.9150000000005</c:v>
                </c:pt>
                <c:pt idx="116">
                  <c:v>59.9160000000006</c:v>
                </c:pt>
                <c:pt idx="117">
                  <c:v>59.9170000000006</c:v>
                </c:pt>
                <c:pt idx="118">
                  <c:v>59.9180000000006</c:v>
                </c:pt>
                <c:pt idx="119">
                  <c:v>59.9190000000006</c:v>
                </c:pt>
                <c:pt idx="120">
                  <c:v>59.9200000000006</c:v>
                </c:pt>
                <c:pt idx="121">
                  <c:v>59.9210000000006</c:v>
                </c:pt>
                <c:pt idx="122">
                  <c:v>59.9220000000006</c:v>
                </c:pt>
                <c:pt idx="123">
                  <c:v>59.9230000000006</c:v>
                </c:pt>
                <c:pt idx="124">
                  <c:v>59.9240000000006</c:v>
                </c:pt>
                <c:pt idx="125">
                  <c:v>59.9250000000006</c:v>
                </c:pt>
                <c:pt idx="126">
                  <c:v>59.9260000000006</c:v>
                </c:pt>
                <c:pt idx="127">
                  <c:v>59.9270000000006</c:v>
                </c:pt>
                <c:pt idx="128">
                  <c:v>59.9280000000006</c:v>
                </c:pt>
                <c:pt idx="129">
                  <c:v>59.9290000000006</c:v>
                </c:pt>
                <c:pt idx="130">
                  <c:v>59.9300000000006</c:v>
                </c:pt>
                <c:pt idx="131">
                  <c:v>59.9310000000006</c:v>
                </c:pt>
                <c:pt idx="132">
                  <c:v>59.9320000000006</c:v>
                </c:pt>
                <c:pt idx="133">
                  <c:v>59.9330000000006</c:v>
                </c:pt>
                <c:pt idx="134">
                  <c:v>59.9340000000006</c:v>
                </c:pt>
                <c:pt idx="135">
                  <c:v>59.9350000000006</c:v>
                </c:pt>
                <c:pt idx="136">
                  <c:v>59.9360000000006</c:v>
                </c:pt>
                <c:pt idx="137">
                  <c:v>59.9370000000007</c:v>
                </c:pt>
                <c:pt idx="138">
                  <c:v>59.9380000000007</c:v>
                </c:pt>
                <c:pt idx="139">
                  <c:v>59.9390000000007</c:v>
                </c:pt>
                <c:pt idx="140">
                  <c:v>59.9400000000007</c:v>
                </c:pt>
                <c:pt idx="141">
                  <c:v>59.9410000000007</c:v>
                </c:pt>
                <c:pt idx="142">
                  <c:v>59.9420000000007</c:v>
                </c:pt>
                <c:pt idx="143">
                  <c:v>59.9430000000007</c:v>
                </c:pt>
                <c:pt idx="144">
                  <c:v>59.9440000000007</c:v>
                </c:pt>
                <c:pt idx="145">
                  <c:v>59.9450000000007</c:v>
                </c:pt>
                <c:pt idx="146">
                  <c:v>59.9460000000007</c:v>
                </c:pt>
                <c:pt idx="147">
                  <c:v>59.9470000000007</c:v>
                </c:pt>
                <c:pt idx="148">
                  <c:v>59.9480000000007</c:v>
                </c:pt>
                <c:pt idx="149">
                  <c:v>59.9490000000007</c:v>
                </c:pt>
                <c:pt idx="150">
                  <c:v>59.9500000000007</c:v>
                </c:pt>
                <c:pt idx="151">
                  <c:v>59.9510000000007</c:v>
                </c:pt>
                <c:pt idx="152">
                  <c:v>59.9520000000007</c:v>
                </c:pt>
                <c:pt idx="153">
                  <c:v>59.9530000000007</c:v>
                </c:pt>
                <c:pt idx="154">
                  <c:v>59.9540000000007</c:v>
                </c:pt>
                <c:pt idx="155">
                  <c:v>59.9550000000007</c:v>
                </c:pt>
                <c:pt idx="156">
                  <c:v>59.9560000000007</c:v>
                </c:pt>
                <c:pt idx="157">
                  <c:v>59.9570000000007</c:v>
                </c:pt>
                <c:pt idx="158">
                  <c:v>59.9580000000008</c:v>
                </c:pt>
                <c:pt idx="159">
                  <c:v>59.9590000000008</c:v>
                </c:pt>
                <c:pt idx="160">
                  <c:v>59.9600000000008</c:v>
                </c:pt>
                <c:pt idx="161">
                  <c:v>59.9610000000008</c:v>
                </c:pt>
                <c:pt idx="162">
                  <c:v>59.9620000000008</c:v>
                </c:pt>
                <c:pt idx="163">
                  <c:v>59.9630000000008</c:v>
                </c:pt>
                <c:pt idx="164">
                  <c:v>59.9640000000008</c:v>
                </c:pt>
                <c:pt idx="165">
                  <c:v>59.9650000000008</c:v>
                </c:pt>
                <c:pt idx="166">
                  <c:v>59.9660000000008</c:v>
                </c:pt>
                <c:pt idx="167">
                  <c:v>59.9670000000008</c:v>
                </c:pt>
                <c:pt idx="168">
                  <c:v>59.9680000000008</c:v>
                </c:pt>
                <c:pt idx="169">
                  <c:v>59.9690000000008</c:v>
                </c:pt>
                <c:pt idx="170">
                  <c:v>59.9700000000008</c:v>
                </c:pt>
                <c:pt idx="171">
                  <c:v>59.9710000000008</c:v>
                </c:pt>
                <c:pt idx="172">
                  <c:v>59.9720000000008</c:v>
                </c:pt>
                <c:pt idx="173">
                  <c:v>59.9730000000008</c:v>
                </c:pt>
                <c:pt idx="174">
                  <c:v>59.9740000000008</c:v>
                </c:pt>
                <c:pt idx="175">
                  <c:v>59.9750000000008</c:v>
                </c:pt>
                <c:pt idx="176">
                  <c:v>59.9760000000008</c:v>
                </c:pt>
                <c:pt idx="177">
                  <c:v>59.9770000000008</c:v>
                </c:pt>
                <c:pt idx="178">
                  <c:v>59.9780000000008</c:v>
                </c:pt>
                <c:pt idx="179">
                  <c:v>59.9790000000009</c:v>
                </c:pt>
                <c:pt idx="180">
                  <c:v>59.9795</c:v>
                </c:pt>
                <c:pt idx="181">
                  <c:v>59.9799</c:v>
                </c:pt>
                <c:pt idx="182">
                  <c:v>59.9800000000009</c:v>
                </c:pt>
                <c:pt idx="183">
                  <c:v>59.9801</c:v>
                </c:pt>
                <c:pt idx="184">
                  <c:v>59.9805</c:v>
                </c:pt>
                <c:pt idx="185">
                  <c:v>59.9810000000009</c:v>
                </c:pt>
                <c:pt idx="186">
                  <c:v>59.9820000000009</c:v>
                </c:pt>
                <c:pt idx="187">
                  <c:v>59.9830000000009</c:v>
                </c:pt>
                <c:pt idx="188">
                  <c:v>59.9840000000009</c:v>
                </c:pt>
                <c:pt idx="189">
                  <c:v>59.9850000000009</c:v>
                </c:pt>
                <c:pt idx="190">
                  <c:v>59.9860000000009</c:v>
                </c:pt>
                <c:pt idx="191">
                  <c:v>59.9870000000009</c:v>
                </c:pt>
                <c:pt idx="192">
                  <c:v>59.9880000000009</c:v>
                </c:pt>
                <c:pt idx="193">
                  <c:v>59.9890000000009</c:v>
                </c:pt>
                <c:pt idx="194">
                  <c:v>59.9900000000009</c:v>
                </c:pt>
                <c:pt idx="195">
                  <c:v>59.9910000000009</c:v>
                </c:pt>
                <c:pt idx="196">
                  <c:v>59.9920000000009</c:v>
                </c:pt>
                <c:pt idx="197">
                  <c:v>59.9930000000009</c:v>
                </c:pt>
                <c:pt idx="198">
                  <c:v>59.9940000000009</c:v>
                </c:pt>
                <c:pt idx="199">
                  <c:v>59.9950000000009</c:v>
                </c:pt>
                <c:pt idx="200">
                  <c:v>59.9960000000009</c:v>
                </c:pt>
                <c:pt idx="201">
                  <c:v>59.9970000000009</c:v>
                </c:pt>
                <c:pt idx="202">
                  <c:v>59.9980000000009</c:v>
                </c:pt>
                <c:pt idx="203">
                  <c:v>59.999</c:v>
                </c:pt>
                <c:pt idx="204">
                  <c:v>59.9995</c:v>
                </c:pt>
                <c:pt idx="205">
                  <c:v>59.9999</c:v>
                </c:pt>
              </c:numCache>
            </c:numRef>
          </c:xVal>
          <c:yVal>
            <c:numRef>
              <c:f>Parameters!$E$8:$E$419</c:f>
            </c:numRef>
          </c:yVal>
          <c:smooth val="1"/>
        </c:ser>
        <c:axId val="39950235"/>
        <c:axId val="24007796"/>
      </c:scatterChart>
      <c:valAx>
        <c:axId val="39950235"/>
        <c:scaling>
          <c:orientation val="minMax"/>
          <c:max val="60.1"/>
          <c:min val="59.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Frequency (Hz)</a:t>
                </a:r>
              </a:p>
            </c:rich>
          </c:tx>
          <c:layout>
            <c:manualLayout>
              <c:xMode val="factor"/>
              <c:yMode val="factor"/>
              <c:x val="-0.006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inorGridlines>
          <c:spPr>
            <a:ln w="3175">
              <a:solidFill>
                <a:srgbClr val="969696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4007796"/>
        <c:crosses val="autoZero"/>
        <c:crossBetween val="midCat"/>
        <c:dispUnits/>
        <c:majorUnit val="0.02000000000000001"/>
        <c:minorUnit val="0.02000000000000001"/>
      </c:valAx>
      <c:valAx>
        <c:axId val="24007796"/>
        <c:scaling>
          <c:orientation val="minMax"/>
          <c:max val="500"/>
          <c:min val="-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MW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950235"/>
        <c:crosses val="autoZero"/>
        <c:crossBetween val="midCat"/>
        <c:dispUnits/>
        <c:majorUnit val="100"/>
        <c:minorUnit val="100"/>
      </c:valAx>
      <c:spPr>
        <a:solidFill>
          <a:srgbClr val="CCFFFF"/>
        </a:solidFill>
        <a:ln w="12700">
          <a:solidFill>
            <a:srgbClr val="C0C0C0"/>
          </a:solidFill>
        </a:ln>
      </c:spPr>
    </c:plotArea>
    <c:legend>
      <c:legendPos val="b"/>
      <c:legendEntry>
        <c:idx val="1"/>
        <c:delete val="1"/>
      </c:legendEntry>
      <c:layout>
        <c:manualLayout>
          <c:xMode val="edge"/>
          <c:yMode val="edge"/>
          <c:x val="0.251"/>
          <c:y val="0.95375"/>
          <c:w val="0.54475"/>
          <c:h val="0.03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CPS1 and BAAL at 59.98 Hz Scheduled Frequency - Eastern Interconnection</a:t>
            </a:r>
          </a:p>
        </c:rich>
      </c:tx>
      <c:layout>
        <c:manualLayout>
          <c:xMode val="factor"/>
          <c:yMode val="factor"/>
          <c:x val="0.11"/>
          <c:y val="-0.00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9"/>
          <c:y val="0.0505"/>
          <c:w val="0.95025"/>
          <c:h val="0.8455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Parameters!$D$8:$D$419</c:f>
              <c:numCache>
                <c:ptCount val="230"/>
                <c:pt idx="0">
                  <c:v>59.8</c:v>
                </c:pt>
                <c:pt idx="1">
                  <c:v>59.801</c:v>
                </c:pt>
                <c:pt idx="2">
                  <c:v>59.802</c:v>
                </c:pt>
                <c:pt idx="3">
                  <c:v>59.803</c:v>
                </c:pt>
                <c:pt idx="4">
                  <c:v>59.804</c:v>
                </c:pt>
                <c:pt idx="5">
                  <c:v>59.805</c:v>
                </c:pt>
                <c:pt idx="6">
                  <c:v>59.806</c:v>
                </c:pt>
                <c:pt idx="7">
                  <c:v>59.807</c:v>
                </c:pt>
                <c:pt idx="8">
                  <c:v>59.808</c:v>
                </c:pt>
                <c:pt idx="9">
                  <c:v>59.809</c:v>
                </c:pt>
                <c:pt idx="10">
                  <c:v>59.81</c:v>
                </c:pt>
                <c:pt idx="11">
                  <c:v>59.811</c:v>
                </c:pt>
                <c:pt idx="12">
                  <c:v>59.8120000000001</c:v>
                </c:pt>
                <c:pt idx="13">
                  <c:v>59.8130000000001</c:v>
                </c:pt>
                <c:pt idx="14">
                  <c:v>59.8140000000001</c:v>
                </c:pt>
                <c:pt idx="15">
                  <c:v>59.8150000000001</c:v>
                </c:pt>
                <c:pt idx="16">
                  <c:v>59.8160000000001</c:v>
                </c:pt>
                <c:pt idx="17">
                  <c:v>59.8170000000001</c:v>
                </c:pt>
                <c:pt idx="18">
                  <c:v>59.8180000000001</c:v>
                </c:pt>
                <c:pt idx="19">
                  <c:v>59.8190000000001</c:v>
                </c:pt>
                <c:pt idx="20">
                  <c:v>59.8200000000001</c:v>
                </c:pt>
                <c:pt idx="21">
                  <c:v>59.8210000000001</c:v>
                </c:pt>
                <c:pt idx="22">
                  <c:v>59.8220000000001</c:v>
                </c:pt>
                <c:pt idx="23">
                  <c:v>59.8230000000001</c:v>
                </c:pt>
                <c:pt idx="24">
                  <c:v>59.8240000000001</c:v>
                </c:pt>
                <c:pt idx="25">
                  <c:v>59.8250000000001</c:v>
                </c:pt>
                <c:pt idx="26">
                  <c:v>59.8260000000001</c:v>
                </c:pt>
                <c:pt idx="27">
                  <c:v>59.8270000000001</c:v>
                </c:pt>
                <c:pt idx="28">
                  <c:v>59.8280000000001</c:v>
                </c:pt>
                <c:pt idx="29">
                  <c:v>59.8290000000001</c:v>
                </c:pt>
                <c:pt idx="30">
                  <c:v>59.8300000000001</c:v>
                </c:pt>
                <c:pt idx="31">
                  <c:v>59.8310000000001</c:v>
                </c:pt>
                <c:pt idx="32">
                  <c:v>59.8320000000001</c:v>
                </c:pt>
                <c:pt idx="33">
                  <c:v>59.8330000000002</c:v>
                </c:pt>
                <c:pt idx="34">
                  <c:v>59.8340000000002</c:v>
                </c:pt>
                <c:pt idx="35">
                  <c:v>59.8350000000002</c:v>
                </c:pt>
                <c:pt idx="36">
                  <c:v>59.8360000000002</c:v>
                </c:pt>
                <c:pt idx="37">
                  <c:v>59.8370000000002</c:v>
                </c:pt>
                <c:pt idx="38">
                  <c:v>59.8380000000002</c:v>
                </c:pt>
                <c:pt idx="39">
                  <c:v>59.8390000000002</c:v>
                </c:pt>
                <c:pt idx="40">
                  <c:v>59.8400000000002</c:v>
                </c:pt>
                <c:pt idx="41">
                  <c:v>59.8410000000002</c:v>
                </c:pt>
                <c:pt idx="42">
                  <c:v>59.8420000000002</c:v>
                </c:pt>
                <c:pt idx="43">
                  <c:v>59.8430000000002</c:v>
                </c:pt>
                <c:pt idx="44">
                  <c:v>59.8440000000002</c:v>
                </c:pt>
                <c:pt idx="45">
                  <c:v>59.8450000000002</c:v>
                </c:pt>
                <c:pt idx="46">
                  <c:v>59.8460000000002</c:v>
                </c:pt>
                <c:pt idx="47">
                  <c:v>59.8470000000002</c:v>
                </c:pt>
                <c:pt idx="48">
                  <c:v>59.8480000000002</c:v>
                </c:pt>
                <c:pt idx="49">
                  <c:v>59.8490000000002</c:v>
                </c:pt>
                <c:pt idx="50">
                  <c:v>59.8500000000002</c:v>
                </c:pt>
                <c:pt idx="51">
                  <c:v>59.8510000000002</c:v>
                </c:pt>
                <c:pt idx="52">
                  <c:v>59.8520000000002</c:v>
                </c:pt>
                <c:pt idx="53">
                  <c:v>59.8530000000003</c:v>
                </c:pt>
                <c:pt idx="54">
                  <c:v>59.8540000000003</c:v>
                </c:pt>
                <c:pt idx="55">
                  <c:v>59.8550000000003</c:v>
                </c:pt>
                <c:pt idx="56">
                  <c:v>59.8560000000003</c:v>
                </c:pt>
                <c:pt idx="57">
                  <c:v>59.8570000000003</c:v>
                </c:pt>
                <c:pt idx="58">
                  <c:v>59.8580000000003</c:v>
                </c:pt>
                <c:pt idx="59">
                  <c:v>59.8590000000003</c:v>
                </c:pt>
                <c:pt idx="60">
                  <c:v>59.8600000000003</c:v>
                </c:pt>
                <c:pt idx="61">
                  <c:v>59.8610000000003</c:v>
                </c:pt>
                <c:pt idx="62">
                  <c:v>59.8620000000003</c:v>
                </c:pt>
                <c:pt idx="63">
                  <c:v>59.8630000000003</c:v>
                </c:pt>
                <c:pt idx="64">
                  <c:v>59.8640000000003</c:v>
                </c:pt>
                <c:pt idx="65">
                  <c:v>59.8650000000003</c:v>
                </c:pt>
                <c:pt idx="66">
                  <c:v>59.8660000000003</c:v>
                </c:pt>
                <c:pt idx="67">
                  <c:v>59.8670000000003</c:v>
                </c:pt>
                <c:pt idx="68">
                  <c:v>59.8680000000003</c:v>
                </c:pt>
                <c:pt idx="69">
                  <c:v>59.8690000000003</c:v>
                </c:pt>
                <c:pt idx="70">
                  <c:v>59.8700000000003</c:v>
                </c:pt>
                <c:pt idx="71">
                  <c:v>59.8710000000003</c:v>
                </c:pt>
                <c:pt idx="72">
                  <c:v>59.8720000000003</c:v>
                </c:pt>
                <c:pt idx="73">
                  <c:v>59.8730000000003</c:v>
                </c:pt>
                <c:pt idx="74">
                  <c:v>59.8740000000004</c:v>
                </c:pt>
                <c:pt idx="75">
                  <c:v>59.8750000000004</c:v>
                </c:pt>
                <c:pt idx="76">
                  <c:v>59.8760000000004</c:v>
                </c:pt>
                <c:pt idx="77">
                  <c:v>59.8770000000004</c:v>
                </c:pt>
                <c:pt idx="78">
                  <c:v>59.8780000000004</c:v>
                </c:pt>
                <c:pt idx="79">
                  <c:v>59.8790000000004</c:v>
                </c:pt>
                <c:pt idx="80">
                  <c:v>59.8800000000004</c:v>
                </c:pt>
                <c:pt idx="81">
                  <c:v>59.8810000000004</c:v>
                </c:pt>
                <c:pt idx="82">
                  <c:v>59.8820000000004</c:v>
                </c:pt>
                <c:pt idx="83">
                  <c:v>59.8830000000004</c:v>
                </c:pt>
                <c:pt idx="84">
                  <c:v>59.8840000000004</c:v>
                </c:pt>
                <c:pt idx="85">
                  <c:v>59.8850000000004</c:v>
                </c:pt>
                <c:pt idx="86">
                  <c:v>59.8860000000004</c:v>
                </c:pt>
                <c:pt idx="87">
                  <c:v>59.8870000000004</c:v>
                </c:pt>
                <c:pt idx="88">
                  <c:v>59.8880000000004</c:v>
                </c:pt>
                <c:pt idx="89">
                  <c:v>59.8890000000004</c:v>
                </c:pt>
                <c:pt idx="90">
                  <c:v>59.8900000000004</c:v>
                </c:pt>
                <c:pt idx="91">
                  <c:v>59.8910000000004</c:v>
                </c:pt>
                <c:pt idx="92">
                  <c:v>59.8920000000004</c:v>
                </c:pt>
                <c:pt idx="93">
                  <c:v>59.8930000000004</c:v>
                </c:pt>
                <c:pt idx="94">
                  <c:v>59.8940000000004</c:v>
                </c:pt>
                <c:pt idx="95">
                  <c:v>59.8950000000005</c:v>
                </c:pt>
                <c:pt idx="96">
                  <c:v>59.8960000000005</c:v>
                </c:pt>
                <c:pt idx="97">
                  <c:v>59.8970000000005</c:v>
                </c:pt>
                <c:pt idx="98">
                  <c:v>59.8980000000005</c:v>
                </c:pt>
                <c:pt idx="99">
                  <c:v>59.8990000000005</c:v>
                </c:pt>
                <c:pt idx="100">
                  <c:v>59.9000000000005</c:v>
                </c:pt>
                <c:pt idx="101">
                  <c:v>59.9010000000005</c:v>
                </c:pt>
                <c:pt idx="102">
                  <c:v>59.9020000000005</c:v>
                </c:pt>
                <c:pt idx="103">
                  <c:v>59.9030000000005</c:v>
                </c:pt>
                <c:pt idx="104">
                  <c:v>59.9040000000005</c:v>
                </c:pt>
                <c:pt idx="105">
                  <c:v>59.9050000000005</c:v>
                </c:pt>
                <c:pt idx="106">
                  <c:v>59.9060000000005</c:v>
                </c:pt>
                <c:pt idx="107">
                  <c:v>59.9070000000005</c:v>
                </c:pt>
                <c:pt idx="108">
                  <c:v>59.9080000000005</c:v>
                </c:pt>
                <c:pt idx="109">
                  <c:v>59.9090000000005</c:v>
                </c:pt>
                <c:pt idx="110">
                  <c:v>59.9100000000005</c:v>
                </c:pt>
                <c:pt idx="111">
                  <c:v>59.9110000000005</c:v>
                </c:pt>
                <c:pt idx="112">
                  <c:v>59.9120000000005</c:v>
                </c:pt>
                <c:pt idx="113">
                  <c:v>59.9130000000005</c:v>
                </c:pt>
                <c:pt idx="114">
                  <c:v>59.9140000000005</c:v>
                </c:pt>
                <c:pt idx="115">
                  <c:v>59.9150000000005</c:v>
                </c:pt>
                <c:pt idx="116">
                  <c:v>59.9160000000006</c:v>
                </c:pt>
                <c:pt idx="117">
                  <c:v>59.9170000000006</c:v>
                </c:pt>
                <c:pt idx="118">
                  <c:v>59.9180000000006</c:v>
                </c:pt>
                <c:pt idx="119">
                  <c:v>59.9190000000006</c:v>
                </c:pt>
                <c:pt idx="120">
                  <c:v>59.9200000000006</c:v>
                </c:pt>
                <c:pt idx="121">
                  <c:v>59.9210000000006</c:v>
                </c:pt>
                <c:pt idx="122">
                  <c:v>59.9220000000006</c:v>
                </c:pt>
                <c:pt idx="123">
                  <c:v>59.9230000000006</c:v>
                </c:pt>
                <c:pt idx="124">
                  <c:v>59.9240000000006</c:v>
                </c:pt>
                <c:pt idx="125">
                  <c:v>59.9250000000006</c:v>
                </c:pt>
                <c:pt idx="126">
                  <c:v>59.9260000000006</c:v>
                </c:pt>
                <c:pt idx="127">
                  <c:v>59.9270000000006</c:v>
                </c:pt>
                <c:pt idx="128">
                  <c:v>59.9280000000006</c:v>
                </c:pt>
                <c:pt idx="129">
                  <c:v>59.9290000000006</c:v>
                </c:pt>
                <c:pt idx="130">
                  <c:v>59.9300000000006</c:v>
                </c:pt>
                <c:pt idx="131">
                  <c:v>59.9310000000006</c:v>
                </c:pt>
                <c:pt idx="132">
                  <c:v>59.9320000000006</c:v>
                </c:pt>
                <c:pt idx="133">
                  <c:v>59.9330000000006</c:v>
                </c:pt>
                <c:pt idx="134">
                  <c:v>59.9340000000006</c:v>
                </c:pt>
                <c:pt idx="135">
                  <c:v>59.9350000000006</c:v>
                </c:pt>
                <c:pt idx="136">
                  <c:v>59.9360000000006</c:v>
                </c:pt>
                <c:pt idx="137">
                  <c:v>59.9370000000007</c:v>
                </c:pt>
                <c:pt idx="138">
                  <c:v>59.9380000000007</c:v>
                </c:pt>
                <c:pt idx="139">
                  <c:v>59.9390000000007</c:v>
                </c:pt>
                <c:pt idx="140">
                  <c:v>59.9400000000007</c:v>
                </c:pt>
                <c:pt idx="141">
                  <c:v>59.9410000000007</c:v>
                </c:pt>
                <c:pt idx="142">
                  <c:v>59.9420000000007</c:v>
                </c:pt>
                <c:pt idx="143">
                  <c:v>59.9430000000007</c:v>
                </c:pt>
                <c:pt idx="144">
                  <c:v>59.9440000000007</c:v>
                </c:pt>
                <c:pt idx="145">
                  <c:v>59.9450000000007</c:v>
                </c:pt>
                <c:pt idx="146">
                  <c:v>59.9460000000007</c:v>
                </c:pt>
                <c:pt idx="147">
                  <c:v>59.9470000000007</c:v>
                </c:pt>
                <c:pt idx="148">
                  <c:v>59.9480000000007</c:v>
                </c:pt>
                <c:pt idx="149">
                  <c:v>59.9490000000007</c:v>
                </c:pt>
                <c:pt idx="150">
                  <c:v>59.9500000000007</c:v>
                </c:pt>
                <c:pt idx="151">
                  <c:v>59.9510000000007</c:v>
                </c:pt>
                <c:pt idx="152">
                  <c:v>59.9520000000007</c:v>
                </c:pt>
                <c:pt idx="153">
                  <c:v>59.9530000000007</c:v>
                </c:pt>
                <c:pt idx="154">
                  <c:v>59.9540000000007</c:v>
                </c:pt>
                <c:pt idx="155">
                  <c:v>59.9550000000007</c:v>
                </c:pt>
                <c:pt idx="156">
                  <c:v>59.9560000000007</c:v>
                </c:pt>
                <c:pt idx="157">
                  <c:v>59.9570000000007</c:v>
                </c:pt>
                <c:pt idx="158">
                  <c:v>59.9580000000008</c:v>
                </c:pt>
                <c:pt idx="159">
                  <c:v>59.9590000000008</c:v>
                </c:pt>
                <c:pt idx="160">
                  <c:v>59.9600000000008</c:v>
                </c:pt>
                <c:pt idx="161">
                  <c:v>59.9610000000008</c:v>
                </c:pt>
                <c:pt idx="162">
                  <c:v>59.9620000000008</c:v>
                </c:pt>
                <c:pt idx="163">
                  <c:v>59.9630000000008</c:v>
                </c:pt>
                <c:pt idx="164">
                  <c:v>59.9640000000008</c:v>
                </c:pt>
                <c:pt idx="165">
                  <c:v>59.9650000000008</c:v>
                </c:pt>
                <c:pt idx="166">
                  <c:v>59.9660000000008</c:v>
                </c:pt>
                <c:pt idx="167">
                  <c:v>59.9670000000008</c:v>
                </c:pt>
                <c:pt idx="168">
                  <c:v>59.9680000000008</c:v>
                </c:pt>
                <c:pt idx="169">
                  <c:v>59.9690000000008</c:v>
                </c:pt>
                <c:pt idx="170">
                  <c:v>59.9700000000008</c:v>
                </c:pt>
                <c:pt idx="171">
                  <c:v>59.9710000000008</c:v>
                </c:pt>
                <c:pt idx="172">
                  <c:v>59.9720000000008</c:v>
                </c:pt>
                <c:pt idx="173">
                  <c:v>59.9730000000008</c:v>
                </c:pt>
                <c:pt idx="174">
                  <c:v>59.9740000000008</c:v>
                </c:pt>
                <c:pt idx="175">
                  <c:v>59.9750000000008</c:v>
                </c:pt>
                <c:pt idx="176">
                  <c:v>59.9760000000008</c:v>
                </c:pt>
                <c:pt idx="177">
                  <c:v>59.9770000000008</c:v>
                </c:pt>
                <c:pt idx="178">
                  <c:v>59.9780000000008</c:v>
                </c:pt>
                <c:pt idx="179">
                  <c:v>59.9790000000009</c:v>
                </c:pt>
                <c:pt idx="180">
                  <c:v>59.9795</c:v>
                </c:pt>
                <c:pt idx="181">
                  <c:v>59.9799</c:v>
                </c:pt>
                <c:pt idx="182">
                  <c:v>59.9800000000009</c:v>
                </c:pt>
                <c:pt idx="183">
                  <c:v>59.9801</c:v>
                </c:pt>
                <c:pt idx="184">
                  <c:v>59.9805</c:v>
                </c:pt>
                <c:pt idx="185">
                  <c:v>59.9810000000009</c:v>
                </c:pt>
                <c:pt idx="186">
                  <c:v>59.9820000000009</c:v>
                </c:pt>
                <c:pt idx="187">
                  <c:v>59.9830000000009</c:v>
                </c:pt>
                <c:pt idx="188">
                  <c:v>59.9840000000009</c:v>
                </c:pt>
                <c:pt idx="189">
                  <c:v>59.9850000000009</c:v>
                </c:pt>
                <c:pt idx="190">
                  <c:v>59.9860000000009</c:v>
                </c:pt>
                <c:pt idx="191">
                  <c:v>59.9870000000009</c:v>
                </c:pt>
                <c:pt idx="192">
                  <c:v>59.9880000000009</c:v>
                </c:pt>
                <c:pt idx="193">
                  <c:v>59.9890000000009</c:v>
                </c:pt>
                <c:pt idx="194">
                  <c:v>59.9900000000009</c:v>
                </c:pt>
                <c:pt idx="195">
                  <c:v>59.9910000000009</c:v>
                </c:pt>
                <c:pt idx="196">
                  <c:v>59.9920000000009</c:v>
                </c:pt>
                <c:pt idx="197">
                  <c:v>59.9930000000009</c:v>
                </c:pt>
                <c:pt idx="198">
                  <c:v>59.9940000000009</c:v>
                </c:pt>
                <c:pt idx="199">
                  <c:v>59.9950000000009</c:v>
                </c:pt>
                <c:pt idx="200">
                  <c:v>59.9960000000009</c:v>
                </c:pt>
                <c:pt idx="201">
                  <c:v>59.9970000000009</c:v>
                </c:pt>
                <c:pt idx="202">
                  <c:v>59.9980000000009</c:v>
                </c:pt>
                <c:pt idx="203">
                  <c:v>59.999</c:v>
                </c:pt>
                <c:pt idx="204">
                  <c:v>59.9995</c:v>
                </c:pt>
                <c:pt idx="205">
                  <c:v>59.9999</c:v>
                </c:pt>
                <c:pt idx="206">
                  <c:v>60.0001</c:v>
                </c:pt>
                <c:pt idx="207">
                  <c:v>60.0005</c:v>
                </c:pt>
                <c:pt idx="208">
                  <c:v>60.001000000001</c:v>
                </c:pt>
                <c:pt idx="209">
                  <c:v>60.002000000001</c:v>
                </c:pt>
                <c:pt idx="210">
                  <c:v>60.003000000001</c:v>
                </c:pt>
                <c:pt idx="211">
                  <c:v>60.004000000001</c:v>
                </c:pt>
                <c:pt idx="212">
                  <c:v>60.005000000001</c:v>
                </c:pt>
                <c:pt idx="213">
                  <c:v>60.006000000001</c:v>
                </c:pt>
                <c:pt idx="214">
                  <c:v>60.007000000001</c:v>
                </c:pt>
                <c:pt idx="215">
                  <c:v>60.008000000001</c:v>
                </c:pt>
                <c:pt idx="216">
                  <c:v>60.009000000001</c:v>
                </c:pt>
                <c:pt idx="217">
                  <c:v>60.010000000001</c:v>
                </c:pt>
                <c:pt idx="218">
                  <c:v>60.011000000001</c:v>
                </c:pt>
                <c:pt idx="219">
                  <c:v>60.012000000001</c:v>
                </c:pt>
                <c:pt idx="220">
                  <c:v>60.013000000001</c:v>
                </c:pt>
                <c:pt idx="221">
                  <c:v>60.014000000001</c:v>
                </c:pt>
                <c:pt idx="222">
                  <c:v>60.015000000001</c:v>
                </c:pt>
                <c:pt idx="223">
                  <c:v>60.016000000001</c:v>
                </c:pt>
                <c:pt idx="224">
                  <c:v>60.017000000001</c:v>
                </c:pt>
                <c:pt idx="225">
                  <c:v>60.018000000001</c:v>
                </c:pt>
                <c:pt idx="226">
                  <c:v>60.019</c:v>
                </c:pt>
                <c:pt idx="227">
                  <c:v>60.0195</c:v>
                </c:pt>
                <c:pt idx="228">
                  <c:v>60.0199</c:v>
                </c:pt>
                <c:pt idx="229">
                  <c:v>60.020000000001</c:v>
                </c:pt>
              </c:numCache>
            </c:numRef>
          </c:xVal>
          <c:yVal>
            <c:numRef>
              <c:f>Parameters!$E$8:$E$419</c:f>
            </c:numRef>
          </c:yVal>
          <c:smooth val="1"/>
        </c:ser>
        <c:ser>
          <c:idx val="3"/>
          <c:order val="1"/>
          <c:tx>
            <c:v>BAAL_Low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Parameters!$D$8:$D$189</c:f>
              <c:numCache>
                <c:ptCount val="182"/>
                <c:pt idx="0">
                  <c:v>59.8</c:v>
                </c:pt>
                <c:pt idx="1">
                  <c:v>59.801</c:v>
                </c:pt>
                <c:pt idx="2">
                  <c:v>59.802</c:v>
                </c:pt>
                <c:pt idx="3">
                  <c:v>59.803</c:v>
                </c:pt>
                <c:pt idx="4">
                  <c:v>59.804</c:v>
                </c:pt>
                <c:pt idx="5">
                  <c:v>59.805</c:v>
                </c:pt>
                <c:pt idx="6">
                  <c:v>59.806</c:v>
                </c:pt>
                <c:pt idx="7">
                  <c:v>59.807</c:v>
                </c:pt>
                <c:pt idx="8">
                  <c:v>59.808</c:v>
                </c:pt>
                <c:pt idx="9">
                  <c:v>59.809</c:v>
                </c:pt>
                <c:pt idx="10">
                  <c:v>59.81</c:v>
                </c:pt>
                <c:pt idx="11">
                  <c:v>59.811</c:v>
                </c:pt>
                <c:pt idx="12">
                  <c:v>59.8120000000001</c:v>
                </c:pt>
                <c:pt idx="13">
                  <c:v>59.8130000000001</c:v>
                </c:pt>
                <c:pt idx="14">
                  <c:v>59.8140000000001</c:v>
                </c:pt>
                <c:pt idx="15">
                  <c:v>59.8150000000001</c:v>
                </c:pt>
                <c:pt idx="16">
                  <c:v>59.8160000000001</c:v>
                </c:pt>
                <c:pt idx="17">
                  <c:v>59.8170000000001</c:v>
                </c:pt>
                <c:pt idx="18">
                  <c:v>59.8180000000001</c:v>
                </c:pt>
                <c:pt idx="19">
                  <c:v>59.8190000000001</c:v>
                </c:pt>
                <c:pt idx="20">
                  <c:v>59.8200000000001</c:v>
                </c:pt>
                <c:pt idx="21">
                  <c:v>59.8210000000001</c:v>
                </c:pt>
                <c:pt idx="22">
                  <c:v>59.8220000000001</c:v>
                </c:pt>
                <c:pt idx="23">
                  <c:v>59.8230000000001</c:v>
                </c:pt>
                <c:pt idx="24">
                  <c:v>59.8240000000001</c:v>
                </c:pt>
                <c:pt idx="25">
                  <c:v>59.8250000000001</c:v>
                </c:pt>
                <c:pt idx="26">
                  <c:v>59.8260000000001</c:v>
                </c:pt>
                <c:pt idx="27">
                  <c:v>59.8270000000001</c:v>
                </c:pt>
                <c:pt idx="28">
                  <c:v>59.8280000000001</c:v>
                </c:pt>
                <c:pt idx="29">
                  <c:v>59.8290000000001</c:v>
                </c:pt>
                <c:pt idx="30">
                  <c:v>59.8300000000001</c:v>
                </c:pt>
                <c:pt idx="31">
                  <c:v>59.8310000000001</c:v>
                </c:pt>
                <c:pt idx="32">
                  <c:v>59.8320000000001</c:v>
                </c:pt>
                <c:pt idx="33">
                  <c:v>59.8330000000002</c:v>
                </c:pt>
                <c:pt idx="34">
                  <c:v>59.8340000000002</c:v>
                </c:pt>
                <c:pt idx="35">
                  <c:v>59.8350000000002</c:v>
                </c:pt>
                <c:pt idx="36">
                  <c:v>59.8360000000002</c:v>
                </c:pt>
                <c:pt idx="37">
                  <c:v>59.8370000000002</c:v>
                </c:pt>
                <c:pt idx="38">
                  <c:v>59.8380000000002</c:v>
                </c:pt>
                <c:pt idx="39">
                  <c:v>59.8390000000002</c:v>
                </c:pt>
                <c:pt idx="40">
                  <c:v>59.8400000000002</c:v>
                </c:pt>
                <c:pt idx="41">
                  <c:v>59.8410000000002</c:v>
                </c:pt>
                <c:pt idx="42">
                  <c:v>59.8420000000002</c:v>
                </c:pt>
                <c:pt idx="43">
                  <c:v>59.8430000000002</c:v>
                </c:pt>
                <c:pt idx="44">
                  <c:v>59.8440000000002</c:v>
                </c:pt>
                <c:pt idx="45">
                  <c:v>59.8450000000002</c:v>
                </c:pt>
                <c:pt idx="46">
                  <c:v>59.8460000000002</c:v>
                </c:pt>
                <c:pt idx="47">
                  <c:v>59.8470000000002</c:v>
                </c:pt>
                <c:pt idx="48">
                  <c:v>59.8480000000002</c:v>
                </c:pt>
                <c:pt idx="49">
                  <c:v>59.8490000000002</c:v>
                </c:pt>
                <c:pt idx="50">
                  <c:v>59.8500000000002</c:v>
                </c:pt>
                <c:pt idx="51">
                  <c:v>59.8510000000002</c:v>
                </c:pt>
                <c:pt idx="52">
                  <c:v>59.8520000000002</c:v>
                </c:pt>
                <c:pt idx="53">
                  <c:v>59.8530000000003</c:v>
                </c:pt>
                <c:pt idx="54">
                  <c:v>59.8540000000003</c:v>
                </c:pt>
                <c:pt idx="55">
                  <c:v>59.8550000000003</c:v>
                </c:pt>
                <c:pt idx="56">
                  <c:v>59.8560000000003</c:v>
                </c:pt>
                <c:pt idx="57">
                  <c:v>59.8570000000003</c:v>
                </c:pt>
                <c:pt idx="58">
                  <c:v>59.8580000000003</c:v>
                </c:pt>
                <c:pt idx="59">
                  <c:v>59.8590000000003</c:v>
                </c:pt>
                <c:pt idx="60">
                  <c:v>59.8600000000003</c:v>
                </c:pt>
                <c:pt idx="61">
                  <c:v>59.8610000000003</c:v>
                </c:pt>
                <c:pt idx="62">
                  <c:v>59.8620000000003</c:v>
                </c:pt>
                <c:pt idx="63">
                  <c:v>59.8630000000003</c:v>
                </c:pt>
                <c:pt idx="64">
                  <c:v>59.8640000000003</c:v>
                </c:pt>
                <c:pt idx="65">
                  <c:v>59.8650000000003</c:v>
                </c:pt>
                <c:pt idx="66">
                  <c:v>59.8660000000003</c:v>
                </c:pt>
                <c:pt idx="67">
                  <c:v>59.8670000000003</c:v>
                </c:pt>
                <c:pt idx="68">
                  <c:v>59.8680000000003</c:v>
                </c:pt>
                <c:pt idx="69">
                  <c:v>59.8690000000003</c:v>
                </c:pt>
                <c:pt idx="70">
                  <c:v>59.8700000000003</c:v>
                </c:pt>
                <c:pt idx="71">
                  <c:v>59.8710000000003</c:v>
                </c:pt>
                <c:pt idx="72">
                  <c:v>59.8720000000003</c:v>
                </c:pt>
                <c:pt idx="73">
                  <c:v>59.8730000000003</c:v>
                </c:pt>
                <c:pt idx="74">
                  <c:v>59.8740000000004</c:v>
                </c:pt>
                <c:pt idx="75">
                  <c:v>59.8750000000004</c:v>
                </c:pt>
                <c:pt idx="76">
                  <c:v>59.8760000000004</c:v>
                </c:pt>
                <c:pt idx="77">
                  <c:v>59.8770000000004</c:v>
                </c:pt>
                <c:pt idx="78">
                  <c:v>59.8780000000004</c:v>
                </c:pt>
                <c:pt idx="79">
                  <c:v>59.8790000000004</c:v>
                </c:pt>
                <c:pt idx="80">
                  <c:v>59.8800000000004</c:v>
                </c:pt>
                <c:pt idx="81">
                  <c:v>59.8810000000004</c:v>
                </c:pt>
                <c:pt idx="82">
                  <c:v>59.8820000000004</c:v>
                </c:pt>
                <c:pt idx="83">
                  <c:v>59.8830000000004</c:v>
                </c:pt>
                <c:pt idx="84">
                  <c:v>59.8840000000004</c:v>
                </c:pt>
                <c:pt idx="85">
                  <c:v>59.8850000000004</c:v>
                </c:pt>
                <c:pt idx="86">
                  <c:v>59.8860000000004</c:v>
                </c:pt>
                <c:pt idx="87">
                  <c:v>59.8870000000004</c:v>
                </c:pt>
                <c:pt idx="88">
                  <c:v>59.8880000000004</c:v>
                </c:pt>
                <c:pt idx="89">
                  <c:v>59.8890000000004</c:v>
                </c:pt>
                <c:pt idx="90">
                  <c:v>59.8900000000004</c:v>
                </c:pt>
                <c:pt idx="91">
                  <c:v>59.8910000000004</c:v>
                </c:pt>
                <c:pt idx="92">
                  <c:v>59.8920000000004</c:v>
                </c:pt>
                <c:pt idx="93">
                  <c:v>59.8930000000004</c:v>
                </c:pt>
                <c:pt idx="94">
                  <c:v>59.8940000000004</c:v>
                </c:pt>
                <c:pt idx="95">
                  <c:v>59.8950000000005</c:v>
                </c:pt>
                <c:pt idx="96">
                  <c:v>59.8960000000005</c:v>
                </c:pt>
                <c:pt idx="97">
                  <c:v>59.8970000000005</c:v>
                </c:pt>
                <c:pt idx="98">
                  <c:v>59.8980000000005</c:v>
                </c:pt>
                <c:pt idx="99">
                  <c:v>59.8990000000005</c:v>
                </c:pt>
                <c:pt idx="100">
                  <c:v>59.9000000000005</c:v>
                </c:pt>
                <c:pt idx="101">
                  <c:v>59.9010000000005</c:v>
                </c:pt>
                <c:pt idx="102">
                  <c:v>59.9020000000005</c:v>
                </c:pt>
                <c:pt idx="103">
                  <c:v>59.9030000000005</c:v>
                </c:pt>
                <c:pt idx="104">
                  <c:v>59.9040000000005</c:v>
                </c:pt>
                <c:pt idx="105">
                  <c:v>59.9050000000005</c:v>
                </c:pt>
                <c:pt idx="106">
                  <c:v>59.9060000000005</c:v>
                </c:pt>
                <c:pt idx="107">
                  <c:v>59.9070000000005</c:v>
                </c:pt>
                <c:pt idx="108">
                  <c:v>59.9080000000005</c:v>
                </c:pt>
                <c:pt idx="109">
                  <c:v>59.9090000000005</c:v>
                </c:pt>
                <c:pt idx="110">
                  <c:v>59.9100000000005</c:v>
                </c:pt>
                <c:pt idx="111">
                  <c:v>59.9110000000005</c:v>
                </c:pt>
                <c:pt idx="112">
                  <c:v>59.9120000000005</c:v>
                </c:pt>
                <c:pt idx="113">
                  <c:v>59.9130000000005</c:v>
                </c:pt>
                <c:pt idx="114">
                  <c:v>59.9140000000005</c:v>
                </c:pt>
                <c:pt idx="115">
                  <c:v>59.9150000000005</c:v>
                </c:pt>
                <c:pt idx="116">
                  <c:v>59.9160000000006</c:v>
                </c:pt>
                <c:pt idx="117">
                  <c:v>59.9170000000006</c:v>
                </c:pt>
                <c:pt idx="118">
                  <c:v>59.9180000000006</c:v>
                </c:pt>
                <c:pt idx="119">
                  <c:v>59.9190000000006</c:v>
                </c:pt>
                <c:pt idx="120">
                  <c:v>59.9200000000006</c:v>
                </c:pt>
                <c:pt idx="121">
                  <c:v>59.9210000000006</c:v>
                </c:pt>
                <c:pt idx="122">
                  <c:v>59.9220000000006</c:v>
                </c:pt>
                <c:pt idx="123">
                  <c:v>59.9230000000006</c:v>
                </c:pt>
                <c:pt idx="124">
                  <c:v>59.9240000000006</c:v>
                </c:pt>
                <c:pt idx="125">
                  <c:v>59.9250000000006</c:v>
                </c:pt>
                <c:pt idx="126">
                  <c:v>59.9260000000006</c:v>
                </c:pt>
                <c:pt idx="127">
                  <c:v>59.9270000000006</c:v>
                </c:pt>
                <c:pt idx="128">
                  <c:v>59.9280000000006</c:v>
                </c:pt>
                <c:pt idx="129">
                  <c:v>59.9290000000006</c:v>
                </c:pt>
                <c:pt idx="130">
                  <c:v>59.9300000000006</c:v>
                </c:pt>
                <c:pt idx="131">
                  <c:v>59.9310000000006</c:v>
                </c:pt>
                <c:pt idx="132">
                  <c:v>59.9320000000006</c:v>
                </c:pt>
                <c:pt idx="133">
                  <c:v>59.9330000000006</c:v>
                </c:pt>
                <c:pt idx="134">
                  <c:v>59.9340000000006</c:v>
                </c:pt>
                <c:pt idx="135">
                  <c:v>59.9350000000006</c:v>
                </c:pt>
                <c:pt idx="136">
                  <c:v>59.9360000000006</c:v>
                </c:pt>
                <c:pt idx="137">
                  <c:v>59.9370000000007</c:v>
                </c:pt>
                <c:pt idx="138">
                  <c:v>59.9380000000007</c:v>
                </c:pt>
                <c:pt idx="139">
                  <c:v>59.9390000000007</c:v>
                </c:pt>
                <c:pt idx="140">
                  <c:v>59.9400000000007</c:v>
                </c:pt>
                <c:pt idx="141">
                  <c:v>59.9410000000007</c:v>
                </c:pt>
                <c:pt idx="142">
                  <c:v>59.9420000000007</c:v>
                </c:pt>
                <c:pt idx="143">
                  <c:v>59.9430000000007</c:v>
                </c:pt>
                <c:pt idx="144">
                  <c:v>59.9440000000007</c:v>
                </c:pt>
                <c:pt idx="145">
                  <c:v>59.9450000000007</c:v>
                </c:pt>
                <c:pt idx="146">
                  <c:v>59.9460000000007</c:v>
                </c:pt>
                <c:pt idx="147">
                  <c:v>59.9470000000007</c:v>
                </c:pt>
                <c:pt idx="148">
                  <c:v>59.9480000000007</c:v>
                </c:pt>
                <c:pt idx="149">
                  <c:v>59.9490000000007</c:v>
                </c:pt>
                <c:pt idx="150">
                  <c:v>59.9500000000007</c:v>
                </c:pt>
                <c:pt idx="151">
                  <c:v>59.9510000000007</c:v>
                </c:pt>
                <c:pt idx="152">
                  <c:v>59.9520000000007</c:v>
                </c:pt>
                <c:pt idx="153">
                  <c:v>59.9530000000007</c:v>
                </c:pt>
                <c:pt idx="154">
                  <c:v>59.9540000000007</c:v>
                </c:pt>
                <c:pt idx="155">
                  <c:v>59.9550000000007</c:v>
                </c:pt>
                <c:pt idx="156">
                  <c:v>59.9560000000007</c:v>
                </c:pt>
                <c:pt idx="157">
                  <c:v>59.9570000000007</c:v>
                </c:pt>
                <c:pt idx="158">
                  <c:v>59.9580000000008</c:v>
                </c:pt>
                <c:pt idx="159">
                  <c:v>59.9590000000008</c:v>
                </c:pt>
                <c:pt idx="160">
                  <c:v>59.9600000000008</c:v>
                </c:pt>
                <c:pt idx="161">
                  <c:v>59.9610000000008</c:v>
                </c:pt>
                <c:pt idx="162">
                  <c:v>59.9620000000008</c:v>
                </c:pt>
                <c:pt idx="163">
                  <c:v>59.9630000000008</c:v>
                </c:pt>
                <c:pt idx="164">
                  <c:v>59.9640000000008</c:v>
                </c:pt>
                <c:pt idx="165">
                  <c:v>59.9650000000008</c:v>
                </c:pt>
                <c:pt idx="166">
                  <c:v>59.9660000000008</c:v>
                </c:pt>
                <c:pt idx="167">
                  <c:v>59.9670000000008</c:v>
                </c:pt>
                <c:pt idx="168">
                  <c:v>59.9680000000008</c:v>
                </c:pt>
                <c:pt idx="169">
                  <c:v>59.9690000000008</c:v>
                </c:pt>
                <c:pt idx="170">
                  <c:v>59.9700000000008</c:v>
                </c:pt>
                <c:pt idx="171">
                  <c:v>59.9710000000008</c:v>
                </c:pt>
                <c:pt idx="172">
                  <c:v>59.9720000000008</c:v>
                </c:pt>
                <c:pt idx="173">
                  <c:v>59.9730000000008</c:v>
                </c:pt>
                <c:pt idx="174">
                  <c:v>59.9740000000008</c:v>
                </c:pt>
                <c:pt idx="175">
                  <c:v>59.9750000000008</c:v>
                </c:pt>
                <c:pt idx="176">
                  <c:v>59.9760000000008</c:v>
                </c:pt>
                <c:pt idx="177">
                  <c:v>59.9770000000008</c:v>
                </c:pt>
                <c:pt idx="178">
                  <c:v>59.9780000000008</c:v>
                </c:pt>
                <c:pt idx="179">
                  <c:v>59.9790000000009</c:v>
                </c:pt>
                <c:pt idx="180">
                  <c:v>59.9795</c:v>
                </c:pt>
                <c:pt idx="181">
                  <c:v>59.9799</c:v>
                </c:pt>
              </c:numCache>
            </c:numRef>
          </c:xVal>
          <c:yVal>
            <c:numRef>
              <c:f>Parameters!$G$8:$G$189</c:f>
              <c:numCache>
                <c:ptCount val="182"/>
                <c:pt idx="0">
                  <c:v>-16.199999910001253</c:v>
                </c:pt>
                <c:pt idx="1">
                  <c:v>-16.29050270228939</c:v>
                </c:pt>
                <c:pt idx="2">
                  <c:v>-16.38202237987777</c:v>
                </c:pt>
                <c:pt idx="3">
                  <c:v>-16.474576178111025</c:v>
                </c:pt>
                <c:pt idx="4">
                  <c:v>-16.568181724046166</c:v>
                </c:pt>
                <c:pt idx="5">
                  <c:v>-16.66285704764235</c:v>
                </c:pt>
                <c:pt idx="6">
                  <c:v>-16.75862059334258</c:v>
                </c:pt>
                <c:pt idx="7">
                  <c:v>-16.855491232050976</c:v>
                </c:pt>
                <c:pt idx="8">
                  <c:v>-16.953488273527807</c:v>
                </c:pt>
                <c:pt idx="9">
                  <c:v>-17.05263147922573</c:v>
                </c:pt>
                <c:pt idx="10">
                  <c:v>-17.15294107557278</c:v>
                </c:pt>
                <c:pt idx="11">
                  <c:v>-17.25443776772684</c:v>
                </c:pt>
                <c:pt idx="12">
                  <c:v>-17.3571427538382</c:v>
                </c:pt>
                <c:pt idx="13">
                  <c:v>-17.461077739766328</c:v>
                </c:pt>
                <c:pt idx="14">
                  <c:v>-17.566264954432285</c:v>
                </c:pt>
                <c:pt idx="15">
                  <c:v>-17.672727165631922</c:v>
                </c:pt>
                <c:pt idx="16">
                  <c:v>-17.780487696473184</c:v>
                </c:pt>
                <c:pt idx="17">
                  <c:v>-17.88957044240791</c:v>
                </c:pt>
                <c:pt idx="18">
                  <c:v>-17.999999888901414</c:v>
                </c:pt>
                <c:pt idx="19">
                  <c:v>-18.111801129753577</c:v>
                </c:pt>
                <c:pt idx="20">
                  <c:v>-18.22499988610685</c:v>
                </c:pt>
                <c:pt idx="21">
                  <c:v>-18.339622526178886</c:v>
                </c:pt>
                <c:pt idx="22">
                  <c:v>-18.455696085737145</c:v>
                </c:pt>
                <c:pt idx="23">
                  <c:v>-18.57324828935596</c:v>
                </c:pt>
                <c:pt idx="24">
                  <c:v>-18.692307572498688</c:v>
                </c:pt>
                <c:pt idx="25">
                  <c:v>-18.81290310444711</c:v>
                </c:pt>
                <c:pt idx="26">
                  <c:v>-18.935064812124082</c:v>
                </c:pt>
                <c:pt idx="27">
                  <c:v>-19.05882340485829</c:v>
                </c:pt>
                <c:pt idx="28">
                  <c:v>-19.184210400118655</c:v>
                </c:pt>
                <c:pt idx="29">
                  <c:v>-19.311258150271236</c:v>
                </c:pt>
                <c:pt idx="30">
                  <c:v>-19.43999987041455</c:v>
                </c:pt>
                <c:pt idx="31">
                  <c:v>-19.570469667327647</c:v>
                </c:pt>
                <c:pt idx="32">
                  <c:v>-19.702702569591587</c:v>
                </c:pt>
                <c:pt idx="33">
                  <c:v>-19.836734558962338</c:v>
                </c:pt>
                <c:pt idx="34">
                  <c:v>-19.97260260295697</c:v>
                </c:pt>
                <c:pt idx="35">
                  <c:v>-20.110344688923846</c:v>
                </c:pt>
                <c:pt idx="36">
                  <c:v>-20.249999859404745</c:v>
                </c:pt>
                <c:pt idx="37">
                  <c:v>-20.391608249040566</c:v>
                </c:pt>
                <c:pt idx="38">
                  <c:v>-20.535211123022393</c:v>
                </c:pt>
                <c:pt idx="39">
                  <c:v>-20.680850917188092</c:v>
                </c:pt>
                <c:pt idx="40">
                  <c:v>-20.828571279828072</c:v>
                </c:pt>
                <c:pt idx="41">
                  <c:v>-20.97841711529544</c:v>
                </c:pt>
                <c:pt idx="42">
                  <c:v>-21.130434629521957</c:v>
                </c:pt>
                <c:pt idx="43">
                  <c:v>-21.284671377517707</c:v>
                </c:pt>
                <c:pt idx="44">
                  <c:v>-21.4411763129662</c:v>
                </c:pt>
                <c:pt idx="45">
                  <c:v>-21.59999984003379</c:v>
                </c:pt>
                <c:pt idx="46">
                  <c:v>-21.761193867488835</c:v>
                </c:pt>
                <c:pt idx="47">
                  <c:v>-21.924811865262168</c:v>
                </c:pt>
                <c:pt idx="48">
                  <c:v>-22.090908923589044</c:v>
                </c:pt>
                <c:pt idx="49">
                  <c:v>-22.25954181484932</c:v>
                </c:pt>
                <c:pt idx="50">
                  <c:v>-22.430769058261667</c:v>
                </c:pt>
                <c:pt idx="51">
                  <c:v>-22.60465098759781</c:v>
                </c:pt>
                <c:pt idx="52">
                  <c:v>-22.781249822059866</c:v>
                </c:pt>
                <c:pt idx="53">
                  <c:v>-22.96062974052402</c:v>
                </c:pt>
                <c:pt idx="54">
                  <c:v>-23.14285695924067</c:v>
                </c:pt>
                <c:pt idx="55">
                  <c:v>-23.32799981343479</c:v>
                </c:pt>
                <c:pt idx="56">
                  <c:v>-23.516128842671147</c:v>
                </c:pt>
                <c:pt idx="57">
                  <c:v>-23.707316880488108</c:v>
                </c:pt>
                <c:pt idx="58">
                  <c:v>-23.901639148408915</c:v>
                </c:pt>
                <c:pt idx="59">
                  <c:v>-24.099173354614525</c:v>
                </c:pt>
                <c:pt idx="60">
                  <c:v>-24.299999797562794</c:v>
                </c:pt>
                <c:pt idx="61">
                  <c:v>-24.50420147481943</c:v>
                </c:pt>
                <c:pt idx="62">
                  <c:v>-24.711864197422504</c:v>
                </c:pt>
                <c:pt idx="63">
                  <c:v>-24.9230767101252</c:v>
                </c:pt>
                <c:pt idx="64">
                  <c:v>-25.137930817844648</c:v>
                </c:pt>
                <c:pt idx="65">
                  <c:v>-25.356521518707794</c:v>
                </c:pt>
                <c:pt idx="66">
                  <c:v>-25.578947144113847</c:v>
                </c:pt>
                <c:pt idx="67">
                  <c:v>-25.805309506219537</c:v>
                </c:pt>
                <c:pt idx="68">
                  <c:v>-26.035714053325115</c:v>
                </c:pt>
                <c:pt idx="69">
                  <c:v>-26.27027003367448</c:v>
                </c:pt>
                <c:pt idx="70">
                  <c:v>-26.509090668174952</c:v>
                </c:pt>
                <c:pt idx="71">
                  <c:v>-26.75229333262435</c:v>
                </c:pt>
                <c:pt idx="72">
                  <c:v>-26.99999975007741</c:v>
                </c:pt>
                <c:pt idx="73">
                  <c:v>-27.252336193983457</c:v>
                </c:pt>
                <c:pt idx="74">
                  <c:v>-27.509433702847957</c:v>
                </c:pt>
                <c:pt idx="75">
                  <c:v>-27.771428307046953</c:v>
                </c:pt>
                <c:pt idx="76">
                  <c:v>-28.03846126897248</c:v>
                </c:pt>
                <c:pt idx="77">
                  <c:v>-28.310679336902567</c:v>
                </c:pt>
                <c:pt idx="78">
                  <c:v>-28.588235013955433</c:v>
                </c:pt>
                <c:pt idx="79">
                  <c:v>-28.87128684297677</c:v>
                </c:pt>
                <c:pt idx="80">
                  <c:v>-29.1599997085199</c:v>
                </c:pt>
                <c:pt idx="81">
                  <c:v>-29.454545157146413</c:v>
                </c:pt>
                <c:pt idx="82">
                  <c:v>-29.755101737318377</c:v>
                </c:pt>
                <c:pt idx="83">
                  <c:v>-30.06185536031445</c:v>
                </c:pt>
                <c:pt idx="84">
                  <c:v>-30.374999683723054</c:v>
                </c:pt>
                <c:pt idx="85">
                  <c:v>-30.694736519136328</c:v>
                </c:pt>
                <c:pt idx="86">
                  <c:v>-31.02127626586672</c:v>
                </c:pt>
                <c:pt idx="87">
                  <c:v>-31.354838372666357</c:v>
                </c:pt>
                <c:pt idx="88">
                  <c:v>-31.695651829537457</c:v>
                </c:pt>
                <c:pt idx="89">
                  <c:v>-32.04395569196933</c:v>
                </c:pt>
                <c:pt idx="90">
                  <c:v>-32.39999964014704</c:v>
                </c:pt>
                <c:pt idx="91">
                  <c:v>-32.76404457583698</c:v>
                </c:pt>
                <c:pt idx="92">
                  <c:v>-33.13636325996871</c:v>
                </c:pt>
                <c:pt idx="93">
                  <c:v>-33.517240994212</c:v>
                </c:pt>
                <c:pt idx="94">
                  <c:v>-33.90697635008171</c:v>
                </c:pt>
                <c:pt idx="95">
                  <c:v>-34.30588194954843</c:v>
                </c:pt>
                <c:pt idx="96">
                  <c:v>-34.71428530123021</c:v>
                </c:pt>
                <c:pt idx="97">
                  <c:v>-35.132529697415315</c:v>
                </c:pt>
                <c:pt idx="98">
                  <c:v>-35.560975176306826</c:v>
                </c:pt>
                <c:pt idx="99">
                  <c:v>-35.999999555781145</c:v>
                </c:pt>
                <c:pt idx="100">
                  <c:v>-36.4499995446084</c:v>
                </c:pt>
                <c:pt idx="101">
                  <c:v>-36.911391938068704</c:v>
                </c:pt>
                <c:pt idx="102">
                  <c:v>-37.38461490556866</c:v>
                </c:pt>
                <c:pt idx="103">
                  <c:v>-37.87012937856189</c:v>
                </c:pt>
                <c:pt idx="104">
                  <c:v>-38.36842054804128</c:v>
                </c:pt>
                <c:pt idx="105">
                  <c:v>-38.87999948186301</c:v>
                </c:pt>
                <c:pt idx="106">
                  <c:v>-39.40540487317259</c:v>
                </c:pt>
                <c:pt idx="107">
                  <c:v>-39.94520493253633</c:v>
                </c:pt>
                <c:pt idx="108">
                  <c:v>-40.49999943778532</c:v>
                </c:pt>
                <c:pt idx="109">
                  <c:v>-41.07042195705074</c:v>
                </c:pt>
                <c:pt idx="110">
                  <c:v>-41.65714226234403</c:v>
                </c:pt>
                <c:pt idx="111">
                  <c:v>-42.26086895305162</c:v>
                </c:pt>
                <c:pt idx="112">
                  <c:v>-42.8823523108764</c:v>
                </c:pt>
                <c:pt idx="113">
                  <c:v>-43.522387410444516</c:v>
                </c:pt>
                <c:pt idx="114">
                  <c:v>-44.181817512736096</c:v>
                </c:pt>
                <c:pt idx="115">
                  <c:v>-44.86153777170921</c:v>
                </c:pt>
                <c:pt idx="116">
                  <c:v>-45.562499288519334</c:v>
                </c:pt>
                <c:pt idx="117">
                  <c:v>-46.2857135514659</c:v>
                </c:pt>
                <c:pt idx="118">
                  <c:v>-47.03225730639487</c:v>
                </c:pt>
                <c:pt idx="119">
                  <c:v>-47.80327790534127</c:v>
                </c:pt>
                <c:pt idx="120">
                  <c:v>-48.59999919049107</c:v>
                </c:pt>
                <c:pt idx="121">
                  <c:v>-49.423727976380796</c:v>
                </c:pt>
                <c:pt idx="122">
                  <c:v>-50.27586120266781</c:v>
                </c:pt>
                <c:pt idx="123">
                  <c:v>-51.15789383987919</c:v>
                </c:pt>
                <c:pt idx="124">
                  <c:v>-52.07142764214962</c:v>
                </c:pt>
                <c:pt idx="125">
                  <c:v>-53.018180854801386</c:v>
                </c:pt>
                <c:pt idx="126">
                  <c:v>-53.99999900060603</c:v>
                </c:pt>
                <c:pt idx="127">
                  <c:v>-55.01886688706307</c:v>
                </c:pt>
                <c:pt idx="128">
                  <c:v>-56.076921999176726</c:v>
                </c:pt>
                <c:pt idx="129">
                  <c:v>-57.17646946780732</c:v>
                </c:pt>
                <c:pt idx="130">
                  <c:v>-58.31999883430393</c:v>
                </c:pt>
                <c:pt idx="131">
                  <c:v>-59.51020286787736</c:v>
                </c:pt>
                <c:pt idx="132">
                  <c:v>-60.749998735141716</c:v>
                </c:pt>
                <c:pt idx="133">
                  <c:v>-62.042551872231556</c:v>
                </c:pt>
                <c:pt idx="134">
                  <c:v>-63.39130297059226</c:v>
                </c:pt>
                <c:pt idx="135">
                  <c:v>-64.7999985608722</c:v>
                </c:pt>
                <c:pt idx="136">
                  <c:v>-66.27272576743759</c:v>
                </c:pt>
                <c:pt idx="137">
                  <c:v>-67.81395191241911</c:v>
                </c:pt>
                <c:pt idx="138">
                  <c:v>-69.4285697766757</c:v>
                </c:pt>
                <c:pt idx="139">
                  <c:v>-71.12194948606165</c:v>
                </c:pt>
                <c:pt idx="140">
                  <c:v>-72.89999817878915</c:v>
                </c:pt>
                <c:pt idx="141">
                  <c:v>-74.76922885342249</c:v>
                </c:pt>
                <c:pt idx="142">
                  <c:v>-76.73684008729127</c:v>
                </c:pt>
                <c:pt idx="143">
                  <c:v>-78.81080868229533</c:v>
                </c:pt>
                <c:pt idx="144">
                  <c:v>-80.99999775158587</c:v>
                </c:pt>
                <c:pt idx="145">
                  <c:v>-83.3142833355496</c:v>
                </c:pt>
                <c:pt idx="146">
                  <c:v>-85.7647033616453</c:v>
                </c:pt>
                <c:pt idx="147">
                  <c:v>-88.36363368783744</c:v>
                </c:pt>
                <c:pt idx="148">
                  <c:v>-91.1249971543437</c:v>
                </c:pt>
                <c:pt idx="149">
                  <c:v>-94.06451309683835</c:v>
                </c:pt>
                <c:pt idx="150">
                  <c:v>-97.19999676228294</c:v>
                </c:pt>
                <c:pt idx="151">
                  <c:v>-100.55172067306495</c:v>
                </c:pt>
                <c:pt idx="152">
                  <c:v>-104.14285342609864</c:v>
                </c:pt>
                <c:pt idx="153">
                  <c:v>-107.999996002818</c:v>
                </c:pt>
                <c:pt idx="154">
                  <c:v>-112.15384184326524</c:v>
                </c:pt>
                <c:pt idx="155">
                  <c:v>-116.63999533769761</c:v>
                </c:pt>
                <c:pt idx="156">
                  <c:v>-121.49999494106598</c:v>
                </c:pt>
                <c:pt idx="157">
                  <c:v>-126.78260318723439</c:v>
                </c:pt>
                <c:pt idx="158">
                  <c:v>-132.5454485255181</c:v>
                </c:pt>
                <c:pt idx="159">
                  <c:v>-138.8571362502126</c:v>
                </c:pt>
                <c:pt idx="160">
                  <c:v>-145.79999271584188</c:v>
                </c:pt>
                <c:pt idx="161">
                  <c:v>-153.47367613947495</c:v>
                </c:pt>
                <c:pt idx="162">
                  <c:v>-161.99999100723286</c:v>
                </c:pt>
                <c:pt idx="163">
                  <c:v>-171.52940168282507</c:v>
                </c:pt>
                <c:pt idx="164">
                  <c:v>-182.24998861855528</c:v>
                </c:pt>
                <c:pt idx="165">
                  <c:v>-194.39998705041398</c:v>
                </c:pt>
                <c:pt idx="166">
                  <c:v>-208.28569942008238</c:v>
                </c:pt>
                <c:pt idx="167">
                  <c:v>-224.30767506715895</c:v>
                </c:pt>
                <c:pt idx="168">
                  <c:v>-242.99997976626992</c:v>
                </c:pt>
                <c:pt idx="169">
                  <c:v>-265.09088501104026</c:v>
                </c:pt>
                <c:pt idx="170">
                  <c:v>-291.599970863496</c:v>
                </c:pt>
                <c:pt idx="171">
                  <c:v>-323.99996402892117</c:v>
                </c:pt>
                <c:pt idx="172">
                  <c:v>-364.49995447399436</c:v>
                </c:pt>
                <c:pt idx="173">
                  <c:v>-416.57136910917126</c:v>
                </c:pt>
                <c:pt idx="174">
                  <c:v>-485.99991906506784</c:v>
                </c:pt>
                <c:pt idx="175">
                  <c:v>-583.199883453421</c:v>
                </c:pt>
                <c:pt idx="176">
                  <c:v>-728.9998178968357</c:v>
                </c:pt>
                <c:pt idx="177">
                  <c:v>-971.9996762602887</c:v>
                </c:pt>
                <c:pt idx="178">
                  <c:v>-1457.9992715840165</c:v>
                </c:pt>
                <c:pt idx="179">
                  <c:v>-2915.997086641295</c:v>
                </c:pt>
                <c:pt idx="180">
                  <c:v>-5831.988336078801</c:v>
                </c:pt>
                <c:pt idx="181">
                  <c:v>-29159.70840402209</c:v>
                </c:pt>
              </c:numCache>
            </c:numRef>
          </c:yVal>
          <c:smooth val="1"/>
        </c:ser>
        <c:ser>
          <c:idx val="2"/>
          <c:order val="2"/>
          <c:tx>
            <c:v>BAAL_High</c:v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Parameters!$D$191:$D$419</c:f>
              <c:numCache>
                <c:ptCount val="229"/>
                <c:pt idx="0">
                  <c:v>59.9801</c:v>
                </c:pt>
                <c:pt idx="1">
                  <c:v>59.9805</c:v>
                </c:pt>
                <c:pt idx="2">
                  <c:v>59.9810000000009</c:v>
                </c:pt>
                <c:pt idx="3">
                  <c:v>59.9820000000009</c:v>
                </c:pt>
                <c:pt idx="4">
                  <c:v>59.9830000000009</c:v>
                </c:pt>
                <c:pt idx="5">
                  <c:v>59.9840000000009</c:v>
                </c:pt>
                <c:pt idx="6">
                  <c:v>59.9850000000009</c:v>
                </c:pt>
                <c:pt idx="7">
                  <c:v>59.9860000000009</c:v>
                </c:pt>
                <c:pt idx="8">
                  <c:v>59.9870000000009</c:v>
                </c:pt>
                <c:pt idx="9">
                  <c:v>59.9880000000009</c:v>
                </c:pt>
                <c:pt idx="10">
                  <c:v>59.9890000000009</c:v>
                </c:pt>
                <c:pt idx="11">
                  <c:v>59.9900000000009</c:v>
                </c:pt>
                <c:pt idx="12">
                  <c:v>59.9910000000009</c:v>
                </c:pt>
                <c:pt idx="13">
                  <c:v>59.9920000000009</c:v>
                </c:pt>
                <c:pt idx="14">
                  <c:v>59.9930000000009</c:v>
                </c:pt>
                <c:pt idx="15">
                  <c:v>59.9940000000009</c:v>
                </c:pt>
                <c:pt idx="16">
                  <c:v>59.9950000000009</c:v>
                </c:pt>
                <c:pt idx="17">
                  <c:v>59.9960000000009</c:v>
                </c:pt>
                <c:pt idx="18">
                  <c:v>59.9970000000009</c:v>
                </c:pt>
                <c:pt idx="19">
                  <c:v>59.9980000000009</c:v>
                </c:pt>
                <c:pt idx="20">
                  <c:v>59.999</c:v>
                </c:pt>
                <c:pt idx="21">
                  <c:v>59.9995</c:v>
                </c:pt>
                <c:pt idx="22">
                  <c:v>59.9999</c:v>
                </c:pt>
                <c:pt idx="23">
                  <c:v>60.0001</c:v>
                </c:pt>
                <c:pt idx="24">
                  <c:v>60.0005</c:v>
                </c:pt>
                <c:pt idx="25">
                  <c:v>60.001000000001</c:v>
                </c:pt>
                <c:pt idx="26">
                  <c:v>60.002000000001</c:v>
                </c:pt>
                <c:pt idx="27">
                  <c:v>60.003000000001</c:v>
                </c:pt>
                <c:pt idx="28">
                  <c:v>60.004000000001</c:v>
                </c:pt>
                <c:pt idx="29">
                  <c:v>60.005000000001</c:v>
                </c:pt>
                <c:pt idx="30">
                  <c:v>60.006000000001</c:v>
                </c:pt>
                <c:pt idx="31">
                  <c:v>60.007000000001</c:v>
                </c:pt>
                <c:pt idx="32">
                  <c:v>60.008000000001</c:v>
                </c:pt>
                <c:pt idx="33">
                  <c:v>60.009000000001</c:v>
                </c:pt>
                <c:pt idx="34">
                  <c:v>60.010000000001</c:v>
                </c:pt>
                <c:pt idx="35">
                  <c:v>60.011000000001</c:v>
                </c:pt>
                <c:pt idx="36">
                  <c:v>60.012000000001</c:v>
                </c:pt>
                <c:pt idx="37">
                  <c:v>60.013000000001</c:v>
                </c:pt>
                <c:pt idx="38">
                  <c:v>60.014000000001</c:v>
                </c:pt>
                <c:pt idx="39">
                  <c:v>60.015000000001</c:v>
                </c:pt>
                <c:pt idx="40">
                  <c:v>60.016000000001</c:v>
                </c:pt>
                <c:pt idx="41">
                  <c:v>60.017000000001</c:v>
                </c:pt>
                <c:pt idx="42">
                  <c:v>60.018000000001</c:v>
                </c:pt>
                <c:pt idx="43">
                  <c:v>60.019</c:v>
                </c:pt>
                <c:pt idx="44">
                  <c:v>60.0195</c:v>
                </c:pt>
                <c:pt idx="45">
                  <c:v>60.0199</c:v>
                </c:pt>
                <c:pt idx="46">
                  <c:v>60.020000000001</c:v>
                </c:pt>
                <c:pt idx="47">
                  <c:v>60.0201</c:v>
                </c:pt>
                <c:pt idx="48">
                  <c:v>60.0205</c:v>
                </c:pt>
                <c:pt idx="49">
                  <c:v>60.021</c:v>
                </c:pt>
                <c:pt idx="50">
                  <c:v>60.0220000000011</c:v>
                </c:pt>
                <c:pt idx="51">
                  <c:v>60.0230000000011</c:v>
                </c:pt>
                <c:pt idx="52">
                  <c:v>60.0240000000011</c:v>
                </c:pt>
                <c:pt idx="53">
                  <c:v>60.0250000000011</c:v>
                </c:pt>
                <c:pt idx="54">
                  <c:v>60.0260000000011</c:v>
                </c:pt>
                <c:pt idx="55">
                  <c:v>60.0270000000011</c:v>
                </c:pt>
                <c:pt idx="56">
                  <c:v>60.0280000000011</c:v>
                </c:pt>
                <c:pt idx="57">
                  <c:v>60.0290000000011</c:v>
                </c:pt>
                <c:pt idx="58">
                  <c:v>60.0300000000011</c:v>
                </c:pt>
                <c:pt idx="59">
                  <c:v>60.0310000000011</c:v>
                </c:pt>
                <c:pt idx="60">
                  <c:v>60.0320000000011</c:v>
                </c:pt>
                <c:pt idx="61">
                  <c:v>60.0330000000011</c:v>
                </c:pt>
                <c:pt idx="62">
                  <c:v>60.0340000000011</c:v>
                </c:pt>
                <c:pt idx="63">
                  <c:v>60.0350000000011</c:v>
                </c:pt>
                <c:pt idx="64">
                  <c:v>60.0360000000011</c:v>
                </c:pt>
                <c:pt idx="65">
                  <c:v>60.0370000000011</c:v>
                </c:pt>
                <c:pt idx="66">
                  <c:v>60.0380000000011</c:v>
                </c:pt>
                <c:pt idx="67">
                  <c:v>60.0390000000011</c:v>
                </c:pt>
                <c:pt idx="68">
                  <c:v>60.0400000000011</c:v>
                </c:pt>
                <c:pt idx="69">
                  <c:v>60.0410000000011</c:v>
                </c:pt>
                <c:pt idx="70">
                  <c:v>60.0420000000012</c:v>
                </c:pt>
                <c:pt idx="71">
                  <c:v>60.0430000000012</c:v>
                </c:pt>
                <c:pt idx="72">
                  <c:v>60.0440000000012</c:v>
                </c:pt>
                <c:pt idx="73">
                  <c:v>60.0450000000012</c:v>
                </c:pt>
                <c:pt idx="74">
                  <c:v>60.0460000000012</c:v>
                </c:pt>
                <c:pt idx="75">
                  <c:v>60.0470000000012</c:v>
                </c:pt>
                <c:pt idx="76">
                  <c:v>60.0480000000012</c:v>
                </c:pt>
                <c:pt idx="77">
                  <c:v>60.0490000000012</c:v>
                </c:pt>
                <c:pt idx="78">
                  <c:v>60.0500000000012</c:v>
                </c:pt>
                <c:pt idx="79">
                  <c:v>60.0510000000012</c:v>
                </c:pt>
                <c:pt idx="80">
                  <c:v>60.0520000000012</c:v>
                </c:pt>
                <c:pt idx="81">
                  <c:v>60.0530000000012</c:v>
                </c:pt>
                <c:pt idx="82">
                  <c:v>60.0540000000012</c:v>
                </c:pt>
                <c:pt idx="83">
                  <c:v>60.0550000000012</c:v>
                </c:pt>
                <c:pt idx="84">
                  <c:v>60.0560000000012</c:v>
                </c:pt>
                <c:pt idx="85">
                  <c:v>60.0570000000012</c:v>
                </c:pt>
                <c:pt idx="86">
                  <c:v>60.0580000000012</c:v>
                </c:pt>
                <c:pt idx="87">
                  <c:v>60.0590000000012</c:v>
                </c:pt>
                <c:pt idx="88">
                  <c:v>60.0600000000012</c:v>
                </c:pt>
                <c:pt idx="89">
                  <c:v>60.0610000000012</c:v>
                </c:pt>
                <c:pt idx="90">
                  <c:v>60.0620000000012</c:v>
                </c:pt>
                <c:pt idx="91">
                  <c:v>60.0630000000013</c:v>
                </c:pt>
                <c:pt idx="92">
                  <c:v>60.0640000000013</c:v>
                </c:pt>
                <c:pt idx="93">
                  <c:v>60.0650000000013</c:v>
                </c:pt>
                <c:pt idx="94">
                  <c:v>60.0660000000013</c:v>
                </c:pt>
                <c:pt idx="95">
                  <c:v>60.0670000000013</c:v>
                </c:pt>
                <c:pt idx="96">
                  <c:v>60.0680000000013</c:v>
                </c:pt>
                <c:pt idx="97">
                  <c:v>60.0690000000013</c:v>
                </c:pt>
                <c:pt idx="98">
                  <c:v>60.0700000000013</c:v>
                </c:pt>
                <c:pt idx="99">
                  <c:v>60.0710000000013</c:v>
                </c:pt>
                <c:pt idx="100">
                  <c:v>60.0720000000013</c:v>
                </c:pt>
                <c:pt idx="101">
                  <c:v>60.0730000000013</c:v>
                </c:pt>
                <c:pt idx="102">
                  <c:v>60.0740000000013</c:v>
                </c:pt>
                <c:pt idx="103">
                  <c:v>60.0750000000013</c:v>
                </c:pt>
                <c:pt idx="104">
                  <c:v>60.0760000000013</c:v>
                </c:pt>
                <c:pt idx="105">
                  <c:v>60.0770000000013</c:v>
                </c:pt>
                <c:pt idx="106">
                  <c:v>60.0780000000013</c:v>
                </c:pt>
                <c:pt idx="107">
                  <c:v>60.0790000000013</c:v>
                </c:pt>
                <c:pt idx="108">
                  <c:v>60.0800000000013</c:v>
                </c:pt>
                <c:pt idx="109">
                  <c:v>60.0810000000013</c:v>
                </c:pt>
                <c:pt idx="110">
                  <c:v>60.0820000000013</c:v>
                </c:pt>
                <c:pt idx="111">
                  <c:v>60.0830000000013</c:v>
                </c:pt>
                <c:pt idx="112">
                  <c:v>60.0840000000014</c:v>
                </c:pt>
                <c:pt idx="113">
                  <c:v>60.0850000000014</c:v>
                </c:pt>
                <c:pt idx="114">
                  <c:v>60.0860000000014</c:v>
                </c:pt>
                <c:pt idx="115">
                  <c:v>60.0870000000014</c:v>
                </c:pt>
                <c:pt idx="116">
                  <c:v>60.0880000000014</c:v>
                </c:pt>
                <c:pt idx="117">
                  <c:v>60.0890000000014</c:v>
                </c:pt>
                <c:pt idx="118">
                  <c:v>60.0900000000014</c:v>
                </c:pt>
                <c:pt idx="119">
                  <c:v>60.0910000000014</c:v>
                </c:pt>
                <c:pt idx="120">
                  <c:v>60.0920000000014</c:v>
                </c:pt>
                <c:pt idx="121">
                  <c:v>60.0930000000014</c:v>
                </c:pt>
                <c:pt idx="122">
                  <c:v>60.0940000000014</c:v>
                </c:pt>
                <c:pt idx="123">
                  <c:v>60.0950000000014</c:v>
                </c:pt>
                <c:pt idx="124">
                  <c:v>60.0960000000014</c:v>
                </c:pt>
                <c:pt idx="125">
                  <c:v>60.0970000000014</c:v>
                </c:pt>
                <c:pt idx="126">
                  <c:v>60.0980000000014</c:v>
                </c:pt>
                <c:pt idx="127">
                  <c:v>60.0990000000014</c:v>
                </c:pt>
                <c:pt idx="128">
                  <c:v>60.1000000000014</c:v>
                </c:pt>
                <c:pt idx="129">
                  <c:v>60.1010000000014</c:v>
                </c:pt>
                <c:pt idx="130">
                  <c:v>60.1020000000014</c:v>
                </c:pt>
                <c:pt idx="131">
                  <c:v>60.1030000000014</c:v>
                </c:pt>
                <c:pt idx="132">
                  <c:v>60.1040000000014</c:v>
                </c:pt>
                <c:pt idx="133">
                  <c:v>60.1050000000015</c:v>
                </c:pt>
                <c:pt idx="134">
                  <c:v>60.1060000000015</c:v>
                </c:pt>
                <c:pt idx="135">
                  <c:v>60.1070000000015</c:v>
                </c:pt>
                <c:pt idx="136">
                  <c:v>60.1080000000015</c:v>
                </c:pt>
                <c:pt idx="137">
                  <c:v>60.1090000000015</c:v>
                </c:pt>
                <c:pt idx="138">
                  <c:v>60.1100000000015</c:v>
                </c:pt>
                <c:pt idx="139">
                  <c:v>60.1110000000015</c:v>
                </c:pt>
                <c:pt idx="140">
                  <c:v>60.1120000000015</c:v>
                </c:pt>
                <c:pt idx="141">
                  <c:v>60.1130000000015</c:v>
                </c:pt>
                <c:pt idx="142">
                  <c:v>60.1140000000015</c:v>
                </c:pt>
                <c:pt idx="143">
                  <c:v>60.1150000000015</c:v>
                </c:pt>
                <c:pt idx="144">
                  <c:v>60.1160000000015</c:v>
                </c:pt>
                <c:pt idx="145">
                  <c:v>60.1170000000015</c:v>
                </c:pt>
                <c:pt idx="146">
                  <c:v>60.1180000000015</c:v>
                </c:pt>
                <c:pt idx="147">
                  <c:v>60.1190000000015</c:v>
                </c:pt>
                <c:pt idx="148">
                  <c:v>60.1200000000015</c:v>
                </c:pt>
                <c:pt idx="149">
                  <c:v>60.1210000000015</c:v>
                </c:pt>
                <c:pt idx="150">
                  <c:v>60.1220000000015</c:v>
                </c:pt>
                <c:pt idx="151">
                  <c:v>60.1230000000015</c:v>
                </c:pt>
                <c:pt idx="152">
                  <c:v>60.1240000000015</c:v>
                </c:pt>
                <c:pt idx="153">
                  <c:v>60.1250000000015</c:v>
                </c:pt>
                <c:pt idx="154">
                  <c:v>60.1260000000016</c:v>
                </c:pt>
                <c:pt idx="155">
                  <c:v>60.1270000000016</c:v>
                </c:pt>
                <c:pt idx="156">
                  <c:v>60.1280000000016</c:v>
                </c:pt>
                <c:pt idx="157">
                  <c:v>60.1290000000016</c:v>
                </c:pt>
                <c:pt idx="158">
                  <c:v>60.1300000000016</c:v>
                </c:pt>
                <c:pt idx="159">
                  <c:v>60.1310000000016</c:v>
                </c:pt>
                <c:pt idx="160">
                  <c:v>60.1320000000016</c:v>
                </c:pt>
                <c:pt idx="161">
                  <c:v>60.1330000000016</c:v>
                </c:pt>
                <c:pt idx="162">
                  <c:v>60.1340000000016</c:v>
                </c:pt>
                <c:pt idx="163">
                  <c:v>60.1350000000016</c:v>
                </c:pt>
                <c:pt idx="164">
                  <c:v>60.1360000000016</c:v>
                </c:pt>
                <c:pt idx="165">
                  <c:v>60.1370000000016</c:v>
                </c:pt>
                <c:pt idx="166">
                  <c:v>60.1380000000016</c:v>
                </c:pt>
                <c:pt idx="167">
                  <c:v>60.1390000000016</c:v>
                </c:pt>
                <c:pt idx="168">
                  <c:v>60.1400000000016</c:v>
                </c:pt>
                <c:pt idx="169">
                  <c:v>60.1410000000016</c:v>
                </c:pt>
                <c:pt idx="170">
                  <c:v>60.1420000000016</c:v>
                </c:pt>
                <c:pt idx="171">
                  <c:v>60.1430000000016</c:v>
                </c:pt>
                <c:pt idx="172">
                  <c:v>60.1440000000016</c:v>
                </c:pt>
                <c:pt idx="173">
                  <c:v>60.1450000000016</c:v>
                </c:pt>
                <c:pt idx="174">
                  <c:v>60.1460000000016</c:v>
                </c:pt>
                <c:pt idx="175">
                  <c:v>60.1470000000017</c:v>
                </c:pt>
                <c:pt idx="176">
                  <c:v>60.1480000000017</c:v>
                </c:pt>
                <c:pt idx="177">
                  <c:v>60.1490000000017</c:v>
                </c:pt>
                <c:pt idx="178">
                  <c:v>60.1500000000017</c:v>
                </c:pt>
                <c:pt idx="179">
                  <c:v>60.1510000000017</c:v>
                </c:pt>
                <c:pt idx="180">
                  <c:v>60.1520000000017</c:v>
                </c:pt>
                <c:pt idx="181">
                  <c:v>60.1530000000017</c:v>
                </c:pt>
                <c:pt idx="182">
                  <c:v>60.1540000000017</c:v>
                </c:pt>
                <c:pt idx="183">
                  <c:v>60.1550000000017</c:v>
                </c:pt>
                <c:pt idx="184">
                  <c:v>60.1560000000017</c:v>
                </c:pt>
                <c:pt idx="185">
                  <c:v>60.1570000000017</c:v>
                </c:pt>
                <c:pt idx="186">
                  <c:v>60.1580000000017</c:v>
                </c:pt>
                <c:pt idx="187">
                  <c:v>60.1590000000017</c:v>
                </c:pt>
                <c:pt idx="188">
                  <c:v>60.1600000000017</c:v>
                </c:pt>
                <c:pt idx="189">
                  <c:v>60.1610000000017</c:v>
                </c:pt>
                <c:pt idx="190">
                  <c:v>60.1620000000017</c:v>
                </c:pt>
                <c:pt idx="191">
                  <c:v>60.1630000000017</c:v>
                </c:pt>
                <c:pt idx="192">
                  <c:v>60.1640000000017</c:v>
                </c:pt>
                <c:pt idx="193">
                  <c:v>60.1650000000017</c:v>
                </c:pt>
                <c:pt idx="194">
                  <c:v>60.1660000000017</c:v>
                </c:pt>
                <c:pt idx="195">
                  <c:v>60.1670000000017</c:v>
                </c:pt>
                <c:pt idx="196">
                  <c:v>60.1680000000018</c:v>
                </c:pt>
                <c:pt idx="197">
                  <c:v>60.1690000000018</c:v>
                </c:pt>
                <c:pt idx="198">
                  <c:v>60.1700000000018</c:v>
                </c:pt>
                <c:pt idx="199">
                  <c:v>60.1710000000018</c:v>
                </c:pt>
                <c:pt idx="200">
                  <c:v>60.1720000000018</c:v>
                </c:pt>
                <c:pt idx="201">
                  <c:v>60.1730000000018</c:v>
                </c:pt>
                <c:pt idx="202">
                  <c:v>60.1740000000018</c:v>
                </c:pt>
                <c:pt idx="203">
                  <c:v>60.1750000000018</c:v>
                </c:pt>
                <c:pt idx="204">
                  <c:v>60.1760000000018</c:v>
                </c:pt>
                <c:pt idx="205">
                  <c:v>60.1770000000018</c:v>
                </c:pt>
                <c:pt idx="206">
                  <c:v>60.1780000000018</c:v>
                </c:pt>
                <c:pt idx="207">
                  <c:v>60.1790000000018</c:v>
                </c:pt>
                <c:pt idx="208">
                  <c:v>60.1800000000018</c:v>
                </c:pt>
                <c:pt idx="209">
                  <c:v>60.1810000000018</c:v>
                </c:pt>
                <c:pt idx="210">
                  <c:v>60.1820000000018</c:v>
                </c:pt>
                <c:pt idx="211">
                  <c:v>60.1830000000018</c:v>
                </c:pt>
                <c:pt idx="212">
                  <c:v>60.1840000000018</c:v>
                </c:pt>
                <c:pt idx="213">
                  <c:v>60.1850000000018</c:v>
                </c:pt>
                <c:pt idx="214">
                  <c:v>60.1860000000018</c:v>
                </c:pt>
                <c:pt idx="215">
                  <c:v>60.1870000000018</c:v>
                </c:pt>
                <c:pt idx="216">
                  <c:v>60.1880000000018</c:v>
                </c:pt>
                <c:pt idx="217">
                  <c:v>60.1890000000019</c:v>
                </c:pt>
                <c:pt idx="218">
                  <c:v>60.1900000000019</c:v>
                </c:pt>
                <c:pt idx="219">
                  <c:v>60.1910000000019</c:v>
                </c:pt>
                <c:pt idx="220">
                  <c:v>60.1920000000019</c:v>
                </c:pt>
                <c:pt idx="221">
                  <c:v>60.1930000000019</c:v>
                </c:pt>
                <c:pt idx="222">
                  <c:v>60.1940000000019</c:v>
                </c:pt>
                <c:pt idx="223">
                  <c:v>60.1950000000019</c:v>
                </c:pt>
                <c:pt idx="224">
                  <c:v>60.1960000000019</c:v>
                </c:pt>
                <c:pt idx="225">
                  <c:v>60.1970000000019</c:v>
                </c:pt>
                <c:pt idx="226">
                  <c:v>60.1980000000019</c:v>
                </c:pt>
                <c:pt idx="227">
                  <c:v>60.1990000000019</c:v>
                </c:pt>
                <c:pt idx="228">
                  <c:v>60.2000000000019</c:v>
                </c:pt>
              </c:numCache>
            </c:numRef>
          </c:xVal>
          <c:yVal>
            <c:numRef>
              <c:f>Parameters!$J$191:$J$419</c:f>
              <c:numCache>
                <c:ptCount val="229"/>
                <c:pt idx="0">
                  <c:v>29159.9999990342</c:v>
                </c:pt>
                <c:pt idx="1">
                  <c:v>5831.999999972595</c:v>
                </c:pt>
                <c:pt idx="2">
                  <c:v>2915.99999737565</c:v>
                </c:pt>
                <c:pt idx="3">
                  <c:v>1457.999999340487</c:v>
                </c:pt>
                <c:pt idx="4">
                  <c:v>971.9999997076627</c:v>
                </c:pt>
                <c:pt idx="5">
                  <c:v>728.9999998359989</c:v>
                </c:pt>
                <c:pt idx="6">
                  <c:v>583.1999998944912</c:v>
                </c:pt>
                <c:pt idx="7">
                  <c:v>485.9999999269249</c:v>
                </c:pt>
                <c:pt idx="8">
                  <c:v>416.57142851788393</c:v>
                </c:pt>
                <c:pt idx="9">
                  <c:v>364.4999999587908</c:v>
                </c:pt>
                <c:pt idx="10">
                  <c:v>323.99999996752626</c:v>
                </c:pt>
                <c:pt idx="11">
                  <c:v>291.59999997376644</c:v>
                </c:pt>
                <c:pt idx="12">
                  <c:v>265.09090906911524</c:v>
                </c:pt>
                <c:pt idx="13">
                  <c:v>242.99999998173584</c:v>
                </c:pt>
                <c:pt idx="14">
                  <c:v>224.30769229217145</c:v>
                </c:pt>
                <c:pt idx="15">
                  <c:v>208.2857142722616</c:v>
                </c:pt>
                <c:pt idx="16">
                  <c:v>194.3999999883124</c:v>
                </c:pt>
                <c:pt idx="17">
                  <c:v>182.2499999897551</c:v>
                </c:pt>
                <c:pt idx="18">
                  <c:v>171.52941175558342</c:v>
                </c:pt>
                <c:pt idx="19">
                  <c:v>161.99999999188464</c:v>
                </c:pt>
                <c:pt idx="20">
                  <c:v>153.47368421049387</c:v>
                </c:pt>
                <c:pt idx="21">
                  <c:v>149.5384615384672</c:v>
                </c:pt>
                <c:pt idx="22">
                  <c:v>146.53266331659546</c:v>
                </c:pt>
                <c:pt idx="23">
                  <c:v>145.0746268656361</c:v>
                </c:pt>
                <c:pt idx="24">
                  <c:v>142.2439024389969</c:v>
                </c:pt>
                <c:pt idx="25">
                  <c:v>138.85714285052353</c:v>
                </c:pt>
                <c:pt idx="26">
                  <c:v>132.5454545394378</c:v>
                </c:pt>
                <c:pt idx="27">
                  <c:v>126.78260869012135</c:v>
                </c:pt>
                <c:pt idx="28">
                  <c:v>121.49999999493267</c:v>
                </c:pt>
                <c:pt idx="29">
                  <c:v>116.63999999534117</c:v>
                </c:pt>
                <c:pt idx="30">
                  <c:v>112.15384614951853</c:v>
                </c:pt>
                <c:pt idx="31">
                  <c:v>107.99999999599663</c:v>
                </c:pt>
                <c:pt idx="32">
                  <c:v>104.14285713914357</c:v>
                </c:pt>
                <c:pt idx="33">
                  <c:v>100.55172413445287</c:v>
                </c:pt>
                <c:pt idx="34">
                  <c:v>97.19999999675764</c:v>
                </c:pt>
                <c:pt idx="35">
                  <c:v>94.06451612600301</c:v>
                </c:pt>
                <c:pt idx="36">
                  <c:v>91.12499999714375</c:v>
                </c:pt>
                <c:pt idx="37">
                  <c:v>88.36363636095703</c:v>
                </c:pt>
                <c:pt idx="38">
                  <c:v>85.76470587983498</c:v>
                </c:pt>
                <c:pt idx="39">
                  <c:v>83.31428571189839</c:v>
                </c:pt>
                <c:pt idx="40">
                  <c:v>80.99999999774887</c:v>
                </c:pt>
                <c:pt idx="41">
                  <c:v>78.81081080868485</c:v>
                </c:pt>
                <c:pt idx="42">
                  <c:v>76.73684210323813</c:v>
                </c:pt>
                <c:pt idx="43">
                  <c:v>74.7692307692336</c:v>
                </c:pt>
                <c:pt idx="44">
                  <c:v>73.82278481012496</c:v>
                </c:pt>
                <c:pt idx="45">
                  <c:v>73.08270676691747</c:v>
                </c:pt>
                <c:pt idx="46">
                  <c:v>72.89999999818119</c:v>
                </c:pt>
                <c:pt idx="47">
                  <c:v>72.7182044887791</c:v>
                </c:pt>
                <c:pt idx="48">
                  <c:v>72.00000000000273</c:v>
                </c:pt>
                <c:pt idx="49">
                  <c:v>71.12195121951078</c:v>
                </c:pt>
                <c:pt idx="50">
                  <c:v>69.42857142675348</c:v>
                </c:pt>
                <c:pt idx="51">
                  <c:v>67.81395348664151</c:v>
                </c:pt>
                <c:pt idx="52">
                  <c:v>66.27272727106738</c:v>
                </c:pt>
                <c:pt idx="53">
                  <c:v>64.79999999841652</c:v>
                </c:pt>
                <c:pt idx="54">
                  <c:v>63.39130434631403</c:v>
                </c:pt>
                <c:pt idx="55">
                  <c:v>62.04255319003476</c:v>
                </c:pt>
                <c:pt idx="56">
                  <c:v>60.749999998608416</c:v>
                </c:pt>
                <c:pt idx="57">
                  <c:v>59.51020408030021</c:v>
                </c:pt>
                <c:pt idx="58">
                  <c:v>58.31999999871484</c:v>
                </c:pt>
                <c:pt idx="59">
                  <c:v>57.17647058700274</c:v>
                </c:pt>
                <c:pt idx="60">
                  <c:v>56.07692307574007</c:v>
                </c:pt>
                <c:pt idx="61">
                  <c:v>55.01886792338463</c:v>
                </c:pt>
                <c:pt idx="62">
                  <c:v>53.999999998900705</c:v>
                </c:pt>
                <c:pt idx="63">
                  <c:v>53.01818181712446</c:v>
                </c:pt>
                <c:pt idx="64">
                  <c:v>52.071428570404265</c:v>
                </c:pt>
                <c:pt idx="65">
                  <c:v>51.157894735855585</c:v>
                </c:pt>
                <c:pt idx="66">
                  <c:v>50.27586206801481</c:v>
                </c:pt>
                <c:pt idx="67">
                  <c:v>49.42372881263663</c:v>
                </c:pt>
                <c:pt idx="68">
                  <c:v>48.599999999109755</c:v>
                </c:pt>
                <c:pt idx="69">
                  <c:v>47.803278687665184</c:v>
                </c:pt>
                <c:pt idx="70">
                  <c:v>47.03225806360519</c:v>
                </c:pt>
                <c:pt idx="71">
                  <c:v>46.28571428483381</c:v>
                </c:pt>
                <c:pt idx="72">
                  <c:v>45.562499999148535</c:v>
                </c:pt>
                <c:pt idx="73">
                  <c:v>44.86153846070975</c:v>
                </c:pt>
                <c:pt idx="74">
                  <c:v>44.181818181016006</c:v>
                </c:pt>
                <c:pt idx="75">
                  <c:v>43.52238805892465</c:v>
                </c:pt>
                <c:pt idx="76">
                  <c:v>42.88235294041934</c:v>
                </c:pt>
                <c:pt idx="77">
                  <c:v>42.26086956448352</c:v>
                </c:pt>
                <c:pt idx="78">
                  <c:v>41.657142856431236</c:v>
                </c:pt>
                <c:pt idx="79">
                  <c:v>41.07042253451684</c:v>
                </c:pt>
                <c:pt idx="80">
                  <c:v>40.49999999932608</c:v>
                </c:pt>
                <c:pt idx="81">
                  <c:v>39.94520547879778</c:v>
                </c:pt>
                <c:pt idx="82">
                  <c:v>39.4054054047662</c:v>
                </c:pt>
                <c:pt idx="83">
                  <c:v>38.879999999378974</c:v>
                </c:pt>
                <c:pt idx="84">
                  <c:v>38.368421052028</c:v>
                </c:pt>
                <c:pt idx="85">
                  <c:v>37.870129869539554</c:v>
                </c:pt>
                <c:pt idx="86">
                  <c:v>37.38461538404126</c:v>
                </c:pt>
                <c:pt idx="87">
                  <c:v>36.91139240450474</c:v>
                </c:pt>
                <c:pt idx="88">
                  <c:v>36.44999999945318</c:v>
                </c:pt>
                <c:pt idx="89">
                  <c:v>35.99999999946767</c:v>
                </c:pt>
                <c:pt idx="90">
                  <c:v>35.560975609237715</c:v>
                </c:pt>
                <c:pt idx="91">
                  <c:v>35.132530119931864</c:v>
                </c:pt>
                <c:pt idx="92">
                  <c:v>34.71428571374967</c:v>
                </c:pt>
                <c:pt idx="93">
                  <c:v>34.305882352418635</c:v>
                </c:pt>
                <c:pt idx="94">
                  <c:v>33.90697674367374</c:v>
                </c:pt>
                <c:pt idx="95">
                  <c:v>33.517241378810674</c:v>
                </c:pt>
                <c:pt idx="96">
                  <c:v>33.13636363587616</c:v>
                </c:pt>
                <c:pt idx="97">
                  <c:v>32.76404494334191</c:v>
                </c:pt>
                <c:pt idx="98">
                  <c:v>32.39999999953312</c:v>
                </c:pt>
                <c:pt idx="99">
                  <c:v>32.043956043500216</c:v>
                </c:pt>
                <c:pt idx="100">
                  <c:v>31.695652173465454</c:v>
                </c:pt>
                <c:pt idx="101">
                  <c:v>31.354838709240216</c:v>
                </c:pt>
                <c:pt idx="102">
                  <c:v>31.021276595317524</c:v>
                </c:pt>
                <c:pt idx="103">
                  <c:v>30.694736841685533</c:v>
                </c:pt>
                <c:pt idx="104">
                  <c:v>30.374999999589733</c:v>
                </c:pt>
                <c:pt idx="105">
                  <c:v>30.061855669701984</c:v>
                </c:pt>
                <c:pt idx="106">
                  <c:v>29.755102040421935</c:v>
                </c:pt>
                <c:pt idx="107">
                  <c:v>29.454545454159707</c:v>
                </c:pt>
                <c:pt idx="108">
                  <c:v>29.15999999962263</c:v>
                </c:pt>
                <c:pt idx="109">
                  <c:v>28.871287128341596</c:v>
                </c:pt>
                <c:pt idx="110">
                  <c:v>28.588235293754288</c:v>
                </c:pt>
                <c:pt idx="111">
                  <c:v>28.31067961129481</c:v>
                </c:pt>
                <c:pt idx="112">
                  <c:v>28.038461538084583</c:v>
                </c:pt>
                <c:pt idx="113">
                  <c:v>27.7714285710594</c:v>
                </c:pt>
                <c:pt idx="114">
                  <c:v>27.509433961902538</c:v>
                </c:pt>
                <c:pt idx="115">
                  <c:v>27.252336448242048</c:v>
                </c:pt>
                <c:pt idx="116">
                  <c:v>26.99999999965108</c:v>
                </c:pt>
                <c:pt idx="117">
                  <c:v>26.752293577639698</c:v>
                </c:pt>
                <c:pt idx="118">
                  <c:v>26.50909090875401</c:v>
                </c:pt>
                <c:pt idx="119">
                  <c:v>26.270270269939985</c:v>
                </c:pt>
                <c:pt idx="120">
                  <c:v>26.03571428539043</c:v>
                </c:pt>
                <c:pt idx="121">
                  <c:v>25.805309734194054</c:v>
                </c:pt>
                <c:pt idx="122">
                  <c:v>25.578947368107947</c:v>
                </c:pt>
                <c:pt idx="123">
                  <c:v>25.356521738823282</c:v>
                </c:pt>
                <c:pt idx="124">
                  <c:v>25.13793103417986</c:v>
                </c:pt>
                <c:pt idx="125">
                  <c:v>24.923076922779693</c:v>
                </c:pt>
                <c:pt idx="126">
                  <c:v>24.71186440648795</c:v>
                </c:pt>
                <c:pt idx="127">
                  <c:v>24.504201680384472</c:v>
                </c:pt>
                <c:pt idx="128">
                  <c:v>24.299999999717468</c:v>
                </c:pt>
                <c:pt idx="129">
                  <c:v>24.099173553441606</c:v>
                </c:pt>
                <c:pt idx="130">
                  <c:v>23.901639343989892</c:v>
                </c:pt>
                <c:pt idx="131">
                  <c:v>23.707317072901837</c:v>
                </c:pt>
                <c:pt idx="132">
                  <c:v>23.516129031993945</c:v>
                </c:pt>
                <c:pt idx="133">
                  <c:v>23.327999999720646</c:v>
                </c:pt>
                <c:pt idx="134">
                  <c:v>23.14285714258265</c:v>
                </c:pt>
                <c:pt idx="135">
                  <c:v>22.96062992099009</c:v>
                </c:pt>
                <c:pt idx="136">
                  <c:v>22.78124999973361</c:v>
                </c:pt>
                <c:pt idx="137">
                  <c:v>22.604651162528842</c:v>
                </c:pt>
                <c:pt idx="138">
                  <c:v>22.430769230511803</c:v>
                </c:pt>
                <c:pt idx="139">
                  <c:v>22.259541984478513</c:v>
                </c:pt>
                <c:pt idx="140">
                  <c:v>22.09090909065902</c:v>
                </c:pt>
                <c:pt idx="141">
                  <c:v>21.924812029829262</c:v>
                </c:pt>
                <c:pt idx="142">
                  <c:v>21.761194029608866</c:v>
                </c:pt>
                <c:pt idx="143">
                  <c:v>21.59999999976094</c:v>
                </c:pt>
                <c:pt idx="144">
                  <c:v>21.441176470353057</c:v>
                </c:pt>
                <c:pt idx="145">
                  <c:v>21.28467153261533</c:v>
                </c:pt>
                <c:pt idx="146">
                  <c:v>21.130434782379933</c:v>
                </c:pt>
                <c:pt idx="147">
                  <c:v>20.97841726596193</c:v>
                </c:pt>
                <c:pt idx="148">
                  <c:v>20.82857142834987</c:v>
                </c:pt>
                <c:pt idx="149">
                  <c:v>20.680851063610675</c:v>
                </c:pt>
                <c:pt idx="150">
                  <c:v>20.535211267389943</c:v>
                </c:pt>
                <c:pt idx="151">
                  <c:v>20.39160839139605</c:v>
                </c:pt>
                <c:pt idx="152">
                  <c:v>20.249999999789935</c:v>
                </c:pt>
                <c:pt idx="153">
                  <c:v>20.110344827379365</c:v>
                </c:pt>
                <c:pt idx="154">
                  <c:v>19.972602739507757</c:v>
                </c:pt>
                <c:pt idx="155">
                  <c:v>19.836734693662567</c:v>
                </c:pt>
                <c:pt idx="156">
                  <c:v>19.70270270249093</c:v>
                </c:pt>
                <c:pt idx="157">
                  <c:v>19.570469798449096</c:v>
                </c:pt>
                <c:pt idx="158">
                  <c:v>19.439999999793542</c:v>
                </c:pt>
                <c:pt idx="159">
                  <c:v>19.311258277942272</c:v>
                </c:pt>
                <c:pt idx="160">
                  <c:v>19.184210526115336</c:v>
                </c:pt>
                <c:pt idx="161">
                  <c:v>19.05882352921334</c:v>
                </c:pt>
                <c:pt idx="162">
                  <c:v>18.935064934869374</c:v>
                </c:pt>
                <c:pt idx="163">
                  <c:v>18.8129032256137</c:v>
                </c:pt>
                <c:pt idx="164">
                  <c:v>18.692307692116838</c:v>
                </c:pt>
                <c:pt idx="165">
                  <c:v>18.573248407455168</c:v>
                </c:pt>
                <c:pt idx="166">
                  <c:v>18.455696202346154</c:v>
                </c:pt>
                <c:pt idx="167">
                  <c:v>18.33962264132573</c:v>
                </c:pt>
                <c:pt idx="168">
                  <c:v>18.224999999818856</c:v>
                </c:pt>
                <c:pt idx="169">
                  <c:v>18.111801242057396</c:v>
                </c:pt>
                <c:pt idx="170">
                  <c:v>17.999999999823046</c:v>
                </c:pt>
                <c:pt idx="171">
                  <c:v>17.889570551972714</c:v>
                </c:pt>
                <c:pt idx="172">
                  <c:v>17.780487804705906</c:v>
                </c:pt>
                <c:pt idx="173">
                  <c:v>17.67272727255671</c:v>
                </c:pt>
                <c:pt idx="174">
                  <c:v>17.566265060072702</c:v>
                </c:pt>
                <c:pt idx="175">
                  <c:v>17.461077844134977</c:v>
                </c:pt>
                <c:pt idx="176">
                  <c:v>17.357142856968064</c:v>
                </c:pt>
                <c:pt idx="177">
                  <c:v>17.25443786965</c:v>
                </c:pt>
                <c:pt idx="178">
                  <c:v>17.15294117630037</c:v>
                </c:pt>
                <c:pt idx="179">
                  <c:v>17.052631578778666</c:v>
                </c:pt>
                <c:pt idx="180">
                  <c:v>16.953488371926515</c:v>
                </c:pt>
                <c:pt idx="181">
                  <c:v>16.855491329315413</c:v>
                </c:pt>
                <c:pt idx="182">
                  <c:v>16.758620689492247</c:v>
                </c:pt>
                <c:pt idx="183">
                  <c:v>16.662857142696303</c:v>
                </c:pt>
                <c:pt idx="184">
                  <c:v>16.568181818023028</c:v>
                </c:pt>
                <c:pt idx="185">
                  <c:v>16.474576271029004</c:v>
                </c:pt>
                <c:pt idx="186">
                  <c:v>16.38202247175466</c:v>
                </c:pt>
                <c:pt idx="187">
                  <c:v>16.290502793142586</c:v>
                </c:pt>
                <c:pt idx="188">
                  <c:v>16.199999999847776</c:v>
                </c:pt>
                <c:pt idx="189">
                  <c:v>16.11049723741873</c:v>
                </c:pt>
                <c:pt idx="190">
                  <c:v>16.02197802182955</c:v>
                </c:pt>
                <c:pt idx="191">
                  <c:v>15.934426229360934</c:v>
                </c:pt>
                <c:pt idx="192">
                  <c:v>15.847826086811061</c:v>
                </c:pt>
                <c:pt idx="193">
                  <c:v>15.762162162018475</c:v>
                </c:pt>
                <c:pt idx="194">
                  <c:v>15.677419354696168</c:v>
                </c:pt>
                <c:pt idx="195">
                  <c:v>15.593582887559714</c:v>
                </c:pt>
                <c:pt idx="196">
                  <c:v>15.510638297725006</c:v>
                </c:pt>
                <c:pt idx="197">
                  <c:v>15.428571428425265</c:v>
                </c:pt>
                <c:pt idx="198">
                  <c:v>15.347368420908197</c:v>
                </c:pt>
                <c:pt idx="199">
                  <c:v>15.267015706663548</c:v>
                </c:pt>
                <c:pt idx="200">
                  <c:v>15.187499999858376</c:v>
                </c:pt>
                <c:pt idx="201">
                  <c:v>15.10880829001547</c:v>
                </c:pt>
                <c:pt idx="202">
                  <c:v>15.030927834913202</c:v>
                </c:pt>
                <c:pt idx="203">
                  <c:v>14.953846153708865</c:v>
                </c:pt>
                <c:pt idx="204">
                  <c:v>14.877551020272453</c:v>
                </c:pt>
                <c:pt idx="205">
                  <c:v>14.802030456718636</c:v>
                </c:pt>
                <c:pt idx="206">
                  <c:v>14.727272727139574</c:v>
                </c:pt>
                <c:pt idx="207">
                  <c:v>14.65326633152665</c:v>
                </c:pt>
                <c:pt idx="208">
                  <c:v>14.579999999869848</c:v>
                </c:pt>
                <c:pt idx="209">
                  <c:v>14.507462686437965</c:v>
                </c:pt>
                <c:pt idx="210">
                  <c:v>14.435643564228684</c:v>
                </c:pt>
                <c:pt idx="211">
                  <c:v>14.364532019578109</c:v>
                </c:pt>
                <c:pt idx="212">
                  <c:v>14.294117646933405</c:v>
                </c:pt>
                <c:pt idx="213">
                  <c:v>14.224390243778407</c:v>
                </c:pt>
                <c:pt idx="214">
                  <c:v>14.155339805702578</c:v>
                </c:pt>
                <c:pt idx="215">
                  <c:v>14.086956521617328</c:v>
                </c:pt>
                <c:pt idx="216">
                  <c:v>14.019230769110298</c:v>
                </c:pt>
                <c:pt idx="217">
                  <c:v>13.952153109922044</c:v>
                </c:pt>
                <c:pt idx="218">
                  <c:v>13.885714285589367</c:v>
                </c:pt>
                <c:pt idx="219">
                  <c:v>13.819905213146564</c:v>
                </c:pt>
                <c:pt idx="220">
                  <c:v>13.754716981009816</c:v>
                </c:pt>
                <c:pt idx="221">
                  <c:v>13.690140844949006</c:v>
                </c:pt>
                <c:pt idx="222">
                  <c:v>13.626168224178935</c:v>
                </c:pt>
                <c:pt idx="223">
                  <c:v>13.562790697555554</c:v>
                </c:pt>
                <c:pt idx="224">
                  <c:v>13.49999999988194</c:v>
                </c:pt>
                <c:pt idx="225">
                  <c:v>13.437788018316354</c:v>
                </c:pt>
                <c:pt idx="226">
                  <c:v>13.376146788875218</c:v>
                </c:pt>
                <c:pt idx="227">
                  <c:v>13.315068493035845</c:v>
                </c:pt>
                <c:pt idx="228">
                  <c:v>13.2545454544318</c:v>
                </c:pt>
              </c:numCache>
            </c:numRef>
          </c:yVal>
          <c:smooth val="1"/>
        </c:ser>
        <c:ser>
          <c:idx val="4"/>
          <c:order val="3"/>
          <c:tx>
            <c:strRef>
              <c:f>Parameters!$M$7</c:f>
              <c:strCache>
                <c:ptCount val="1"/>
                <c:pt idx="0">
                  <c:v>CPS1 Bound at 59.98 Hz SF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Parameters!$D$8:$D$189</c:f>
              <c:numCache>
                <c:ptCount val="182"/>
                <c:pt idx="0">
                  <c:v>59.8</c:v>
                </c:pt>
                <c:pt idx="1">
                  <c:v>59.801</c:v>
                </c:pt>
                <c:pt idx="2">
                  <c:v>59.802</c:v>
                </c:pt>
                <c:pt idx="3">
                  <c:v>59.803</c:v>
                </c:pt>
                <c:pt idx="4">
                  <c:v>59.804</c:v>
                </c:pt>
                <c:pt idx="5">
                  <c:v>59.805</c:v>
                </c:pt>
                <c:pt idx="6">
                  <c:v>59.806</c:v>
                </c:pt>
                <c:pt idx="7">
                  <c:v>59.807</c:v>
                </c:pt>
                <c:pt idx="8">
                  <c:v>59.808</c:v>
                </c:pt>
                <c:pt idx="9">
                  <c:v>59.809</c:v>
                </c:pt>
                <c:pt idx="10">
                  <c:v>59.81</c:v>
                </c:pt>
                <c:pt idx="11">
                  <c:v>59.811</c:v>
                </c:pt>
                <c:pt idx="12">
                  <c:v>59.8120000000001</c:v>
                </c:pt>
                <c:pt idx="13">
                  <c:v>59.8130000000001</c:v>
                </c:pt>
                <c:pt idx="14">
                  <c:v>59.8140000000001</c:v>
                </c:pt>
                <c:pt idx="15">
                  <c:v>59.8150000000001</c:v>
                </c:pt>
                <c:pt idx="16">
                  <c:v>59.8160000000001</c:v>
                </c:pt>
                <c:pt idx="17">
                  <c:v>59.8170000000001</c:v>
                </c:pt>
                <c:pt idx="18">
                  <c:v>59.8180000000001</c:v>
                </c:pt>
                <c:pt idx="19">
                  <c:v>59.8190000000001</c:v>
                </c:pt>
                <c:pt idx="20">
                  <c:v>59.8200000000001</c:v>
                </c:pt>
                <c:pt idx="21">
                  <c:v>59.8210000000001</c:v>
                </c:pt>
                <c:pt idx="22">
                  <c:v>59.8220000000001</c:v>
                </c:pt>
                <c:pt idx="23">
                  <c:v>59.8230000000001</c:v>
                </c:pt>
                <c:pt idx="24">
                  <c:v>59.8240000000001</c:v>
                </c:pt>
                <c:pt idx="25">
                  <c:v>59.8250000000001</c:v>
                </c:pt>
                <c:pt idx="26">
                  <c:v>59.8260000000001</c:v>
                </c:pt>
                <c:pt idx="27">
                  <c:v>59.8270000000001</c:v>
                </c:pt>
                <c:pt idx="28">
                  <c:v>59.8280000000001</c:v>
                </c:pt>
                <c:pt idx="29">
                  <c:v>59.8290000000001</c:v>
                </c:pt>
                <c:pt idx="30">
                  <c:v>59.8300000000001</c:v>
                </c:pt>
                <c:pt idx="31">
                  <c:v>59.8310000000001</c:v>
                </c:pt>
                <c:pt idx="32">
                  <c:v>59.8320000000001</c:v>
                </c:pt>
                <c:pt idx="33">
                  <c:v>59.8330000000002</c:v>
                </c:pt>
                <c:pt idx="34">
                  <c:v>59.8340000000002</c:v>
                </c:pt>
                <c:pt idx="35">
                  <c:v>59.8350000000002</c:v>
                </c:pt>
                <c:pt idx="36">
                  <c:v>59.8360000000002</c:v>
                </c:pt>
                <c:pt idx="37">
                  <c:v>59.8370000000002</c:v>
                </c:pt>
                <c:pt idx="38">
                  <c:v>59.8380000000002</c:v>
                </c:pt>
                <c:pt idx="39">
                  <c:v>59.8390000000002</c:v>
                </c:pt>
                <c:pt idx="40">
                  <c:v>59.8400000000002</c:v>
                </c:pt>
                <c:pt idx="41">
                  <c:v>59.8410000000002</c:v>
                </c:pt>
                <c:pt idx="42">
                  <c:v>59.8420000000002</c:v>
                </c:pt>
                <c:pt idx="43">
                  <c:v>59.8430000000002</c:v>
                </c:pt>
                <c:pt idx="44">
                  <c:v>59.8440000000002</c:v>
                </c:pt>
                <c:pt idx="45">
                  <c:v>59.8450000000002</c:v>
                </c:pt>
                <c:pt idx="46">
                  <c:v>59.8460000000002</c:v>
                </c:pt>
                <c:pt idx="47">
                  <c:v>59.8470000000002</c:v>
                </c:pt>
                <c:pt idx="48">
                  <c:v>59.8480000000002</c:v>
                </c:pt>
                <c:pt idx="49">
                  <c:v>59.8490000000002</c:v>
                </c:pt>
                <c:pt idx="50">
                  <c:v>59.8500000000002</c:v>
                </c:pt>
                <c:pt idx="51">
                  <c:v>59.8510000000002</c:v>
                </c:pt>
                <c:pt idx="52">
                  <c:v>59.8520000000002</c:v>
                </c:pt>
                <c:pt idx="53">
                  <c:v>59.8530000000003</c:v>
                </c:pt>
                <c:pt idx="54">
                  <c:v>59.8540000000003</c:v>
                </c:pt>
                <c:pt idx="55">
                  <c:v>59.8550000000003</c:v>
                </c:pt>
                <c:pt idx="56">
                  <c:v>59.8560000000003</c:v>
                </c:pt>
                <c:pt idx="57">
                  <c:v>59.8570000000003</c:v>
                </c:pt>
                <c:pt idx="58">
                  <c:v>59.8580000000003</c:v>
                </c:pt>
                <c:pt idx="59">
                  <c:v>59.8590000000003</c:v>
                </c:pt>
                <c:pt idx="60">
                  <c:v>59.8600000000003</c:v>
                </c:pt>
                <c:pt idx="61">
                  <c:v>59.8610000000003</c:v>
                </c:pt>
                <c:pt idx="62">
                  <c:v>59.8620000000003</c:v>
                </c:pt>
                <c:pt idx="63">
                  <c:v>59.8630000000003</c:v>
                </c:pt>
                <c:pt idx="64">
                  <c:v>59.8640000000003</c:v>
                </c:pt>
                <c:pt idx="65">
                  <c:v>59.8650000000003</c:v>
                </c:pt>
                <c:pt idx="66">
                  <c:v>59.8660000000003</c:v>
                </c:pt>
                <c:pt idx="67">
                  <c:v>59.8670000000003</c:v>
                </c:pt>
                <c:pt idx="68">
                  <c:v>59.8680000000003</c:v>
                </c:pt>
                <c:pt idx="69">
                  <c:v>59.8690000000003</c:v>
                </c:pt>
                <c:pt idx="70">
                  <c:v>59.8700000000003</c:v>
                </c:pt>
                <c:pt idx="71">
                  <c:v>59.8710000000003</c:v>
                </c:pt>
                <c:pt idx="72">
                  <c:v>59.8720000000003</c:v>
                </c:pt>
                <c:pt idx="73">
                  <c:v>59.8730000000003</c:v>
                </c:pt>
                <c:pt idx="74">
                  <c:v>59.8740000000004</c:v>
                </c:pt>
                <c:pt idx="75">
                  <c:v>59.8750000000004</c:v>
                </c:pt>
                <c:pt idx="76">
                  <c:v>59.8760000000004</c:v>
                </c:pt>
                <c:pt idx="77">
                  <c:v>59.8770000000004</c:v>
                </c:pt>
                <c:pt idx="78">
                  <c:v>59.8780000000004</c:v>
                </c:pt>
                <c:pt idx="79">
                  <c:v>59.8790000000004</c:v>
                </c:pt>
                <c:pt idx="80">
                  <c:v>59.8800000000004</c:v>
                </c:pt>
                <c:pt idx="81">
                  <c:v>59.8810000000004</c:v>
                </c:pt>
                <c:pt idx="82">
                  <c:v>59.8820000000004</c:v>
                </c:pt>
                <c:pt idx="83">
                  <c:v>59.8830000000004</c:v>
                </c:pt>
                <c:pt idx="84">
                  <c:v>59.8840000000004</c:v>
                </c:pt>
                <c:pt idx="85">
                  <c:v>59.8850000000004</c:v>
                </c:pt>
                <c:pt idx="86">
                  <c:v>59.8860000000004</c:v>
                </c:pt>
                <c:pt idx="87">
                  <c:v>59.8870000000004</c:v>
                </c:pt>
                <c:pt idx="88">
                  <c:v>59.8880000000004</c:v>
                </c:pt>
                <c:pt idx="89">
                  <c:v>59.8890000000004</c:v>
                </c:pt>
                <c:pt idx="90">
                  <c:v>59.8900000000004</c:v>
                </c:pt>
                <c:pt idx="91">
                  <c:v>59.8910000000004</c:v>
                </c:pt>
                <c:pt idx="92">
                  <c:v>59.8920000000004</c:v>
                </c:pt>
                <c:pt idx="93">
                  <c:v>59.8930000000004</c:v>
                </c:pt>
                <c:pt idx="94">
                  <c:v>59.8940000000004</c:v>
                </c:pt>
                <c:pt idx="95">
                  <c:v>59.8950000000005</c:v>
                </c:pt>
                <c:pt idx="96">
                  <c:v>59.8960000000005</c:v>
                </c:pt>
                <c:pt idx="97">
                  <c:v>59.8970000000005</c:v>
                </c:pt>
                <c:pt idx="98">
                  <c:v>59.8980000000005</c:v>
                </c:pt>
                <c:pt idx="99">
                  <c:v>59.8990000000005</c:v>
                </c:pt>
                <c:pt idx="100">
                  <c:v>59.9000000000005</c:v>
                </c:pt>
                <c:pt idx="101">
                  <c:v>59.9010000000005</c:v>
                </c:pt>
                <c:pt idx="102">
                  <c:v>59.9020000000005</c:v>
                </c:pt>
                <c:pt idx="103">
                  <c:v>59.9030000000005</c:v>
                </c:pt>
                <c:pt idx="104">
                  <c:v>59.9040000000005</c:v>
                </c:pt>
                <c:pt idx="105">
                  <c:v>59.9050000000005</c:v>
                </c:pt>
                <c:pt idx="106">
                  <c:v>59.9060000000005</c:v>
                </c:pt>
                <c:pt idx="107">
                  <c:v>59.9070000000005</c:v>
                </c:pt>
                <c:pt idx="108">
                  <c:v>59.9080000000005</c:v>
                </c:pt>
                <c:pt idx="109">
                  <c:v>59.9090000000005</c:v>
                </c:pt>
                <c:pt idx="110">
                  <c:v>59.9100000000005</c:v>
                </c:pt>
                <c:pt idx="111">
                  <c:v>59.9110000000005</c:v>
                </c:pt>
                <c:pt idx="112">
                  <c:v>59.9120000000005</c:v>
                </c:pt>
                <c:pt idx="113">
                  <c:v>59.9130000000005</c:v>
                </c:pt>
                <c:pt idx="114">
                  <c:v>59.9140000000005</c:v>
                </c:pt>
                <c:pt idx="115">
                  <c:v>59.9150000000005</c:v>
                </c:pt>
                <c:pt idx="116">
                  <c:v>59.9160000000006</c:v>
                </c:pt>
                <c:pt idx="117">
                  <c:v>59.9170000000006</c:v>
                </c:pt>
                <c:pt idx="118">
                  <c:v>59.9180000000006</c:v>
                </c:pt>
                <c:pt idx="119">
                  <c:v>59.9190000000006</c:v>
                </c:pt>
                <c:pt idx="120">
                  <c:v>59.9200000000006</c:v>
                </c:pt>
                <c:pt idx="121">
                  <c:v>59.9210000000006</c:v>
                </c:pt>
                <c:pt idx="122">
                  <c:v>59.9220000000006</c:v>
                </c:pt>
                <c:pt idx="123">
                  <c:v>59.9230000000006</c:v>
                </c:pt>
                <c:pt idx="124">
                  <c:v>59.9240000000006</c:v>
                </c:pt>
                <c:pt idx="125">
                  <c:v>59.9250000000006</c:v>
                </c:pt>
                <c:pt idx="126">
                  <c:v>59.9260000000006</c:v>
                </c:pt>
                <c:pt idx="127">
                  <c:v>59.9270000000006</c:v>
                </c:pt>
                <c:pt idx="128">
                  <c:v>59.9280000000006</c:v>
                </c:pt>
                <c:pt idx="129">
                  <c:v>59.9290000000006</c:v>
                </c:pt>
                <c:pt idx="130">
                  <c:v>59.9300000000006</c:v>
                </c:pt>
                <c:pt idx="131">
                  <c:v>59.9310000000006</c:v>
                </c:pt>
                <c:pt idx="132">
                  <c:v>59.9320000000006</c:v>
                </c:pt>
                <c:pt idx="133">
                  <c:v>59.9330000000006</c:v>
                </c:pt>
                <c:pt idx="134">
                  <c:v>59.9340000000006</c:v>
                </c:pt>
                <c:pt idx="135">
                  <c:v>59.9350000000006</c:v>
                </c:pt>
                <c:pt idx="136">
                  <c:v>59.9360000000006</c:v>
                </c:pt>
                <c:pt idx="137">
                  <c:v>59.9370000000007</c:v>
                </c:pt>
                <c:pt idx="138">
                  <c:v>59.9380000000007</c:v>
                </c:pt>
                <c:pt idx="139">
                  <c:v>59.9390000000007</c:v>
                </c:pt>
                <c:pt idx="140">
                  <c:v>59.9400000000007</c:v>
                </c:pt>
                <c:pt idx="141">
                  <c:v>59.9410000000007</c:v>
                </c:pt>
                <c:pt idx="142">
                  <c:v>59.9420000000007</c:v>
                </c:pt>
                <c:pt idx="143">
                  <c:v>59.9430000000007</c:v>
                </c:pt>
                <c:pt idx="144">
                  <c:v>59.9440000000007</c:v>
                </c:pt>
                <c:pt idx="145">
                  <c:v>59.9450000000007</c:v>
                </c:pt>
                <c:pt idx="146">
                  <c:v>59.9460000000007</c:v>
                </c:pt>
                <c:pt idx="147">
                  <c:v>59.9470000000007</c:v>
                </c:pt>
                <c:pt idx="148">
                  <c:v>59.9480000000007</c:v>
                </c:pt>
                <c:pt idx="149">
                  <c:v>59.9490000000007</c:v>
                </c:pt>
                <c:pt idx="150">
                  <c:v>59.9500000000007</c:v>
                </c:pt>
                <c:pt idx="151">
                  <c:v>59.9510000000007</c:v>
                </c:pt>
                <c:pt idx="152">
                  <c:v>59.9520000000007</c:v>
                </c:pt>
                <c:pt idx="153">
                  <c:v>59.9530000000007</c:v>
                </c:pt>
                <c:pt idx="154">
                  <c:v>59.9540000000007</c:v>
                </c:pt>
                <c:pt idx="155">
                  <c:v>59.9550000000007</c:v>
                </c:pt>
                <c:pt idx="156">
                  <c:v>59.9560000000007</c:v>
                </c:pt>
                <c:pt idx="157">
                  <c:v>59.9570000000007</c:v>
                </c:pt>
                <c:pt idx="158">
                  <c:v>59.9580000000008</c:v>
                </c:pt>
                <c:pt idx="159">
                  <c:v>59.9590000000008</c:v>
                </c:pt>
                <c:pt idx="160">
                  <c:v>59.9600000000008</c:v>
                </c:pt>
                <c:pt idx="161">
                  <c:v>59.9610000000008</c:v>
                </c:pt>
                <c:pt idx="162">
                  <c:v>59.9620000000008</c:v>
                </c:pt>
                <c:pt idx="163">
                  <c:v>59.9630000000008</c:v>
                </c:pt>
                <c:pt idx="164">
                  <c:v>59.9640000000008</c:v>
                </c:pt>
                <c:pt idx="165">
                  <c:v>59.9650000000008</c:v>
                </c:pt>
                <c:pt idx="166">
                  <c:v>59.9660000000008</c:v>
                </c:pt>
                <c:pt idx="167">
                  <c:v>59.9670000000008</c:v>
                </c:pt>
                <c:pt idx="168">
                  <c:v>59.9680000000008</c:v>
                </c:pt>
                <c:pt idx="169">
                  <c:v>59.9690000000008</c:v>
                </c:pt>
                <c:pt idx="170">
                  <c:v>59.9700000000008</c:v>
                </c:pt>
                <c:pt idx="171">
                  <c:v>59.9710000000008</c:v>
                </c:pt>
                <c:pt idx="172">
                  <c:v>59.9720000000008</c:v>
                </c:pt>
                <c:pt idx="173">
                  <c:v>59.9730000000008</c:v>
                </c:pt>
                <c:pt idx="174">
                  <c:v>59.9740000000008</c:v>
                </c:pt>
                <c:pt idx="175">
                  <c:v>59.9750000000008</c:v>
                </c:pt>
                <c:pt idx="176">
                  <c:v>59.9760000000008</c:v>
                </c:pt>
                <c:pt idx="177">
                  <c:v>59.9770000000008</c:v>
                </c:pt>
                <c:pt idx="178">
                  <c:v>59.9780000000008</c:v>
                </c:pt>
                <c:pt idx="179">
                  <c:v>59.9790000000009</c:v>
                </c:pt>
                <c:pt idx="180">
                  <c:v>59.9795</c:v>
                </c:pt>
                <c:pt idx="181">
                  <c:v>59.9799</c:v>
                </c:pt>
              </c:numCache>
            </c:numRef>
          </c:xVal>
          <c:yVal>
            <c:numRef>
              <c:f>Parameters!$M$8:$M$189</c:f>
              <c:numCache>
                <c:ptCount val="182"/>
                <c:pt idx="0">
                  <c:v>-1.7999999999999712</c:v>
                </c:pt>
                <c:pt idx="1">
                  <c:v>-1.810055865921807</c:v>
                </c:pt>
                <c:pt idx="2">
                  <c:v>-1.8202247191011192</c:v>
                </c:pt>
                <c:pt idx="3">
                  <c:v>-1.8305084745762426</c:v>
                </c:pt>
                <c:pt idx="4">
                  <c:v>-1.840909090909112</c:v>
                </c:pt>
                <c:pt idx="5">
                  <c:v>-1.851428571428568</c:v>
                </c:pt>
                <c:pt idx="6">
                  <c:v>-1.8620689655172131</c:v>
                </c:pt>
                <c:pt idx="7">
                  <c:v>-1.8728323699422194</c:v>
                </c:pt>
                <c:pt idx="8">
                  <c:v>-1.883720930232556</c:v>
                </c:pt>
                <c:pt idx="9">
                  <c:v>-1.894736842105235</c:v>
                </c:pt>
                <c:pt idx="10">
                  <c:v>-1.9058823529412015</c:v>
                </c:pt>
                <c:pt idx="11">
                  <c:v>-1.9171597633136084</c:v>
                </c:pt>
                <c:pt idx="12">
                  <c:v>-1.9285714285725428</c:v>
                </c:pt>
                <c:pt idx="13">
                  <c:v>-1.9401197604802247</c:v>
                </c:pt>
                <c:pt idx="14">
                  <c:v>-1.9518072289168327</c:v>
                </c:pt>
                <c:pt idx="15">
                  <c:v>-1.96363636363752</c:v>
                </c:pt>
                <c:pt idx="16">
                  <c:v>-1.975609756098789</c:v>
                </c:pt>
                <c:pt idx="17">
                  <c:v>-1.9877300613509081</c:v>
                </c:pt>
                <c:pt idx="18">
                  <c:v>-2.000000000001201</c:v>
                </c:pt>
                <c:pt idx="19">
                  <c:v>-2.012422360249723</c:v>
                </c:pt>
                <c:pt idx="20">
                  <c:v>-2.025000000001262</c:v>
                </c:pt>
                <c:pt idx="21">
                  <c:v>-2.037735849057852</c:v>
                </c:pt>
                <c:pt idx="22">
                  <c:v>-2.050632911393731</c:v>
                </c:pt>
                <c:pt idx="23">
                  <c:v>-2.0636942675172363</c:v>
                </c:pt>
                <c:pt idx="24">
                  <c:v>-2.076923076924375</c:v>
                </c:pt>
                <c:pt idx="25">
                  <c:v>-2.0903225806465406</c:v>
                </c:pt>
                <c:pt idx="26">
                  <c:v>-2.1038961038974695</c:v>
                </c:pt>
                <c:pt idx="27">
                  <c:v>-2.117647058824881</c:v>
                </c:pt>
                <c:pt idx="28">
                  <c:v>-2.131578947369857</c:v>
                </c:pt>
                <c:pt idx="29">
                  <c:v>-2.145695364239833</c:v>
                </c:pt>
                <c:pt idx="30">
                  <c:v>-2.1600000000014075</c:v>
                </c:pt>
                <c:pt idx="31">
                  <c:v>-2.174496644296798</c:v>
                </c:pt>
                <c:pt idx="32">
                  <c:v>-2.189189189190671</c:v>
                </c:pt>
                <c:pt idx="33">
                  <c:v>-2.20408163265602</c:v>
                </c:pt>
                <c:pt idx="34">
                  <c:v>-2.219178082194853</c:v>
                </c:pt>
                <c:pt idx="35">
                  <c:v>-2.234482758623768</c:v>
                </c:pt>
                <c:pt idx="36">
                  <c:v>-2.250000000003085</c:v>
                </c:pt>
                <c:pt idx="37">
                  <c:v>-2.26573426573747</c:v>
                </c:pt>
                <c:pt idx="38">
                  <c:v>-2.2816901408482826</c:v>
                </c:pt>
                <c:pt idx="39">
                  <c:v>-2.2978723404287518</c:v>
                </c:pt>
                <c:pt idx="40">
                  <c:v>-2.314285714289059</c:v>
                </c:pt>
                <c:pt idx="41">
                  <c:v>-2.330935251801915</c:v>
                </c:pt>
                <c:pt idx="42">
                  <c:v>-2.347826086959885</c:v>
                </c:pt>
                <c:pt idx="43">
                  <c:v>-2.36496350365313</c:v>
                </c:pt>
                <c:pt idx="44">
                  <c:v>-2.382352941179976</c:v>
                </c:pt>
                <c:pt idx="45">
                  <c:v>-2.400000000003516</c:v>
                </c:pt>
                <c:pt idx="46">
                  <c:v>-2.417910447764849</c:v>
                </c:pt>
                <c:pt idx="47">
                  <c:v>-2.4360902255675776</c:v>
                </c:pt>
                <c:pt idx="48">
                  <c:v>-2.4545454545491348</c:v>
                </c:pt>
                <c:pt idx="49">
                  <c:v>-2.473282442751918</c:v>
                </c:pt>
                <c:pt idx="50">
                  <c:v>-2.4923076923115333</c:v>
                </c:pt>
                <c:pt idx="51">
                  <c:v>-2.5116279069805993</c:v>
                </c:pt>
                <c:pt idx="52">
                  <c:v>-2.53125000000401</c:v>
                </c:pt>
                <c:pt idx="53">
                  <c:v>-2.5511811023682296</c:v>
                </c:pt>
                <c:pt idx="54">
                  <c:v>-2.571428571434645</c:v>
                </c:pt>
                <c:pt idx="55">
                  <c:v>-2.59200000000627</c:v>
                </c:pt>
                <c:pt idx="56">
                  <c:v>-2.6129032258127745</c:v>
                </c:pt>
                <c:pt idx="57">
                  <c:v>-2.634146341469791</c:v>
                </c:pt>
                <c:pt idx="58">
                  <c:v>-2.655737704924618</c:v>
                </c:pt>
                <c:pt idx="59">
                  <c:v>-2.677685950419866</c:v>
                </c:pt>
                <c:pt idx="60">
                  <c:v>-2.7000000000067015</c:v>
                </c:pt>
                <c:pt idx="61">
                  <c:v>-2.7226890756371764</c:v>
                </c:pt>
                <c:pt idx="62">
                  <c:v>-2.7457627118713943</c:v>
                </c:pt>
                <c:pt idx="63">
                  <c:v>-2.7692307692378217</c:v>
                </c:pt>
                <c:pt idx="64">
                  <c:v>-2.793103448283152</c:v>
                </c:pt>
                <c:pt idx="65">
                  <c:v>-2.8173913043551857</c:v>
                </c:pt>
                <c:pt idx="66">
                  <c:v>-2.842105263165326</c:v>
                </c:pt>
                <c:pt idx="67">
                  <c:v>-2.867256637175826</c:v>
                </c:pt>
                <c:pt idx="68">
                  <c:v>-2.892857142864905</c:v>
                </c:pt>
                <c:pt idx="69">
                  <c:v>-2.9189189189267606</c:v>
                </c:pt>
                <c:pt idx="70">
                  <c:v>-2.945454545462658</c:v>
                </c:pt>
                <c:pt idx="71">
                  <c:v>-2.9724770642283818</c:v>
                </c:pt>
                <c:pt idx="72">
                  <c:v>-3.0000000000082863</c:v>
                </c:pt>
                <c:pt idx="73">
                  <c:v>-3.028037383186147</c:v>
                </c:pt>
                <c:pt idx="74">
                  <c:v>-3.0566037735964464</c:v>
                </c:pt>
                <c:pt idx="75">
                  <c:v>-3.085714285725979</c:v>
                </c:pt>
                <c:pt idx="76">
                  <c:v>-3.1153846153966778</c:v>
                </c:pt>
                <c:pt idx="77">
                  <c:v>-3.145631067973391</c:v>
                </c:pt>
                <c:pt idx="78">
                  <c:v>-3.176470588247689</c:v>
                </c:pt>
                <c:pt idx="79">
                  <c:v>-3.2079207920920005</c:v>
                </c:pt>
                <c:pt idx="80">
                  <c:v>-3.2400000000129747</c:v>
                </c:pt>
                <c:pt idx="81">
                  <c:v>-3.2727272727404335</c:v>
                </c:pt>
                <c:pt idx="82">
                  <c:v>-3.3061224489931837</c:v>
                </c:pt>
                <c:pt idx="83">
                  <c:v>-3.340206185580804</c:v>
                </c:pt>
                <c:pt idx="84">
                  <c:v>-3.375000000014001</c:v>
                </c:pt>
                <c:pt idx="85">
                  <c:v>-3.410526315803942</c:v>
                </c:pt>
                <c:pt idx="86">
                  <c:v>-3.4468085106529904</c:v>
                </c:pt>
                <c:pt idx="87">
                  <c:v>-3.483870967756858</c:v>
                </c:pt>
                <c:pt idx="88">
                  <c:v>-3.5217391304502144</c:v>
                </c:pt>
                <c:pt idx="89">
                  <c:v>-3.560439560455242</c:v>
                </c:pt>
                <c:pt idx="90">
                  <c:v>-3.6000000000159385</c:v>
                </c:pt>
                <c:pt idx="91">
                  <c:v>-3.6404494382187416</c:v>
                </c:pt>
                <c:pt idx="92">
                  <c:v>-3.681818181834956</c:v>
                </c:pt>
                <c:pt idx="93">
                  <c:v>-3.724137931051544</c:v>
                </c:pt>
                <c:pt idx="94">
                  <c:v>-3.767441860482786</c:v>
                </c:pt>
                <c:pt idx="95">
                  <c:v>-3.811764705904798</c:v>
                </c:pt>
                <c:pt idx="96">
                  <c:v>-3.8571428571657322</c:v>
                </c:pt>
                <c:pt idx="97">
                  <c:v>-3.90361445785498</c:v>
                </c:pt>
                <c:pt idx="98">
                  <c:v>-3.9512195122192444</c:v>
                </c:pt>
                <c:pt idx="99">
                  <c:v>-4.000000000024606</c:v>
                </c:pt>
                <c:pt idx="100">
                  <c:v>-4.0500000000254675</c:v>
                </c:pt>
                <c:pt idx="101">
                  <c:v>-4.101265822810805</c:v>
                </c:pt>
                <c:pt idx="102">
                  <c:v>-4.153846153872696</c:v>
                </c:pt>
                <c:pt idx="103">
                  <c:v>-4.207792207819704</c:v>
                </c:pt>
                <c:pt idx="104">
                  <c:v>-4.2631578947649365</c:v>
                </c:pt>
                <c:pt idx="105">
                  <c:v>-4.320000000028714</c:v>
                </c:pt>
                <c:pt idx="106">
                  <c:v>-4.378378378408157</c:v>
                </c:pt>
                <c:pt idx="107">
                  <c:v>-4.438356164414019</c:v>
                </c:pt>
                <c:pt idx="108">
                  <c:v>-4.500000000031164</c:v>
                </c:pt>
                <c:pt idx="109">
                  <c:v>-4.5633802817224955</c:v>
                </c:pt>
                <c:pt idx="110">
                  <c:v>-4.628571428604561</c:v>
                </c:pt>
                <c:pt idx="111">
                  <c:v>-4.695652173946985</c:v>
                </c:pt>
                <c:pt idx="112">
                  <c:v>-4.764705882388222</c:v>
                </c:pt>
                <c:pt idx="113">
                  <c:v>-4.8358208955585615</c:v>
                </c:pt>
                <c:pt idx="114">
                  <c:v>-4.909090909128014</c:v>
                </c:pt>
                <c:pt idx="115">
                  <c:v>-4.984615384653461</c:v>
                </c:pt>
                <c:pt idx="116">
                  <c:v>-5.062500000047522</c:v>
                </c:pt>
                <c:pt idx="117">
                  <c:v>-5.142857142905996</c:v>
                </c:pt>
                <c:pt idx="118">
                  <c:v>-5.225806451663747</c:v>
                </c:pt>
                <c:pt idx="119">
                  <c:v>-5.311475409888387</c:v>
                </c:pt>
                <c:pt idx="120">
                  <c:v>-5.40000000005387</c:v>
                </c:pt>
                <c:pt idx="121">
                  <c:v>-5.49152542378497</c:v>
                </c:pt>
                <c:pt idx="122">
                  <c:v>-5.5862068966096095</c:v>
                </c:pt>
                <c:pt idx="123">
                  <c:v>-5.684210526375491</c:v>
                </c:pt>
                <c:pt idx="124">
                  <c:v>-5.785714285776632</c:v>
                </c:pt>
                <c:pt idx="125">
                  <c:v>-5.890909090973476</c:v>
                </c:pt>
                <c:pt idx="126">
                  <c:v>-6.000000000066531</c:v>
                </c:pt>
                <c:pt idx="127">
                  <c:v>-6.113207547238609</c:v>
                </c:pt>
                <c:pt idx="128">
                  <c:v>-6.230769230841271</c:v>
                </c:pt>
                <c:pt idx="129">
                  <c:v>-6.352941176545191</c:v>
                </c:pt>
                <c:pt idx="130">
                  <c:v>-6.4800000000773155</c:v>
                </c:pt>
                <c:pt idx="131">
                  <c:v>-6.612244898040331</c:v>
                </c:pt>
                <c:pt idx="132">
                  <c:v>-6.750000000084236</c:v>
                </c:pt>
                <c:pt idx="133">
                  <c:v>-6.893617021364113</c:v>
                </c:pt>
                <c:pt idx="134">
                  <c:v>-7.04347826096166</c:v>
                </c:pt>
                <c:pt idx="135">
                  <c:v>-7.200000000095861</c:v>
                </c:pt>
                <c:pt idx="136">
                  <c:v>-7.363636363736241</c:v>
                </c:pt>
                <c:pt idx="137">
                  <c:v>-7.534883721053077</c:v>
                </c:pt>
                <c:pt idx="138">
                  <c:v>-7.714285714414051</c:v>
                </c:pt>
                <c:pt idx="139">
                  <c:v>-7.902439024525837</c:v>
                </c:pt>
                <c:pt idx="140">
                  <c:v>-8.100000000141986</c:v>
                </c:pt>
                <c:pt idx="141">
                  <c:v>-8.30769230784117</c:v>
                </c:pt>
                <c:pt idx="142">
                  <c:v>-8.526315789629964</c:v>
                </c:pt>
                <c:pt idx="143">
                  <c:v>-8.756756756922728</c:v>
                </c:pt>
                <c:pt idx="144">
                  <c:v>-9.000000000174737</c:v>
                </c:pt>
                <c:pt idx="145">
                  <c:v>-9.257142857327105</c:v>
                </c:pt>
                <c:pt idx="146">
                  <c:v>-9.529411764902466</c:v>
                </c:pt>
                <c:pt idx="147">
                  <c:v>-9.818181818389803</c:v>
                </c:pt>
                <c:pt idx="148">
                  <c:v>-10.12500000022045</c:v>
                </c:pt>
                <c:pt idx="149">
                  <c:v>-10.451612903462317</c:v>
                </c:pt>
                <c:pt idx="150">
                  <c:v>-10.800000000251703</c:v>
                </c:pt>
                <c:pt idx="151">
                  <c:v>-11.172413793371911</c:v>
                </c:pt>
                <c:pt idx="152">
                  <c:v>-11.571428571718526</c:v>
                </c:pt>
                <c:pt idx="153">
                  <c:v>-12.000000000310791</c:v>
                </c:pt>
                <c:pt idx="154">
                  <c:v>-12.461538461872506</c:v>
                </c:pt>
                <c:pt idx="155">
                  <c:v>-12.960000000363777</c:v>
                </c:pt>
                <c:pt idx="156">
                  <c:v>-13.500000000393412</c:v>
                </c:pt>
                <c:pt idx="157">
                  <c:v>-14.08695652216607</c:v>
                </c:pt>
                <c:pt idx="158">
                  <c:v>-14.727272727809147</c:v>
                </c:pt>
                <c:pt idx="159">
                  <c:v>-15.42857142915844</c:v>
                </c:pt>
                <c:pt idx="160">
                  <c:v>-16.200000000645293</c:v>
                </c:pt>
                <c:pt idx="161">
                  <c:v>-17.052631579666663</c:v>
                </c:pt>
                <c:pt idx="162">
                  <c:v>-18.000000000799105</c:v>
                </c:pt>
                <c:pt idx="163">
                  <c:v>-19.058823530305034</c:v>
                </c:pt>
                <c:pt idx="164">
                  <c:v>-20.25000000101446</c:v>
                </c:pt>
                <c:pt idx="165">
                  <c:v>-21.60000000115087</c:v>
                </c:pt>
                <c:pt idx="166">
                  <c:v>-23.142857144174442</c:v>
                </c:pt>
                <c:pt idx="167">
                  <c:v>-24.923076924613838</c:v>
                </c:pt>
                <c:pt idx="168">
                  <c:v>-27.000000001798497</c:v>
                </c:pt>
                <c:pt idx="169">
                  <c:v>-29.454545456679572</c:v>
                </c:pt>
                <c:pt idx="170">
                  <c:v>-32.40000000259776</c:v>
                </c:pt>
                <c:pt idx="171">
                  <c:v>-36.000000003197776</c:v>
                </c:pt>
                <c:pt idx="172">
                  <c:v>-40.50000000403539</c:v>
                </c:pt>
                <c:pt idx="173">
                  <c:v>-46.28571429101658</c:v>
                </c:pt>
                <c:pt idx="174">
                  <c:v>-54.000000007196036</c:v>
                </c:pt>
                <c:pt idx="175">
                  <c:v>-64.80000001033208</c:v>
                </c:pt>
                <c:pt idx="176">
                  <c:v>-81.00000001624058</c:v>
                </c:pt>
                <c:pt idx="177">
                  <c:v>-108.00000002878824</c:v>
                </c:pt>
                <c:pt idx="178">
                  <c:v>-162.00000006458475</c:v>
                </c:pt>
                <c:pt idx="179">
                  <c:v>-324.00000029211634</c:v>
                </c:pt>
                <c:pt idx="180">
                  <c:v>-648.0000000020632</c:v>
                </c:pt>
                <c:pt idx="181">
                  <c:v>-3240.000000021377</c:v>
                </c:pt>
              </c:numCache>
            </c:numRef>
          </c:yVal>
          <c:smooth val="1"/>
        </c:ser>
        <c:ser>
          <c:idx val="7"/>
          <c:order val="4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Parameters!$D$190:$D$419</c:f>
              <c:numCache>
                <c:ptCount val="230"/>
                <c:pt idx="0">
                  <c:v>59.9800000000009</c:v>
                </c:pt>
                <c:pt idx="1">
                  <c:v>59.9801</c:v>
                </c:pt>
                <c:pt idx="2">
                  <c:v>59.9805</c:v>
                </c:pt>
                <c:pt idx="3">
                  <c:v>59.9810000000009</c:v>
                </c:pt>
                <c:pt idx="4">
                  <c:v>59.9820000000009</c:v>
                </c:pt>
                <c:pt idx="5">
                  <c:v>59.9830000000009</c:v>
                </c:pt>
                <c:pt idx="6">
                  <c:v>59.9840000000009</c:v>
                </c:pt>
                <c:pt idx="7">
                  <c:v>59.9850000000009</c:v>
                </c:pt>
                <c:pt idx="8">
                  <c:v>59.9860000000009</c:v>
                </c:pt>
                <c:pt idx="9">
                  <c:v>59.9870000000009</c:v>
                </c:pt>
                <c:pt idx="10">
                  <c:v>59.9880000000009</c:v>
                </c:pt>
                <c:pt idx="11">
                  <c:v>59.9890000000009</c:v>
                </c:pt>
                <c:pt idx="12">
                  <c:v>59.9900000000009</c:v>
                </c:pt>
                <c:pt idx="13">
                  <c:v>59.9910000000009</c:v>
                </c:pt>
                <c:pt idx="14">
                  <c:v>59.9920000000009</c:v>
                </c:pt>
                <c:pt idx="15">
                  <c:v>59.9930000000009</c:v>
                </c:pt>
                <c:pt idx="16">
                  <c:v>59.9940000000009</c:v>
                </c:pt>
                <c:pt idx="17">
                  <c:v>59.9950000000009</c:v>
                </c:pt>
                <c:pt idx="18">
                  <c:v>59.9960000000009</c:v>
                </c:pt>
                <c:pt idx="19">
                  <c:v>59.9970000000009</c:v>
                </c:pt>
                <c:pt idx="20">
                  <c:v>59.9980000000009</c:v>
                </c:pt>
                <c:pt idx="21">
                  <c:v>59.999</c:v>
                </c:pt>
                <c:pt idx="22">
                  <c:v>59.9995</c:v>
                </c:pt>
                <c:pt idx="23">
                  <c:v>59.9999</c:v>
                </c:pt>
                <c:pt idx="24">
                  <c:v>60.0001</c:v>
                </c:pt>
                <c:pt idx="25">
                  <c:v>60.0005</c:v>
                </c:pt>
                <c:pt idx="26">
                  <c:v>60.001000000001</c:v>
                </c:pt>
                <c:pt idx="27">
                  <c:v>60.002000000001</c:v>
                </c:pt>
                <c:pt idx="28">
                  <c:v>60.003000000001</c:v>
                </c:pt>
                <c:pt idx="29">
                  <c:v>60.004000000001</c:v>
                </c:pt>
                <c:pt idx="30">
                  <c:v>60.005000000001</c:v>
                </c:pt>
                <c:pt idx="31">
                  <c:v>60.006000000001</c:v>
                </c:pt>
                <c:pt idx="32">
                  <c:v>60.007000000001</c:v>
                </c:pt>
                <c:pt idx="33">
                  <c:v>60.008000000001</c:v>
                </c:pt>
                <c:pt idx="34">
                  <c:v>60.009000000001</c:v>
                </c:pt>
                <c:pt idx="35">
                  <c:v>60.010000000001</c:v>
                </c:pt>
                <c:pt idx="36">
                  <c:v>60.011000000001</c:v>
                </c:pt>
                <c:pt idx="37">
                  <c:v>60.012000000001</c:v>
                </c:pt>
                <c:pt idx="38">
                  <c:v>60.013000000001</c:v>
                </c:pt>
                <c:pt idx="39">
                  <c:v>60.014000000001</c:v>
                </c:pt>
                <c:pt idx="40">
                  <c:v>60.015000000001</c:v>
                </c:pt>
                <c:pt idx="41">
                  <c:v>60.016000000001</c:v>
                </c:pt>
                <c:pt idx="42">
                  <c:v>60.017000000001</c:v>
                </c:pt>
                <c:pt idx="43">
                  <c:v>60.018000000001</c:v>
                </c:pt>
                <c:pt idx="44">
                  <c:v>60.019</c:v>
                </c:pt>
                <c:pt idx="45">
                  <c:v>60.0195</c:v>
                </c:pt>
                <c:pt idx="46">
                  <c:v>60.0199</c:v>
                </c:pt>
                <c:pt idx="47">
                  <c:v>60.020000000001</c:v>
                </c:pt>
                <c:pt idx="48">
                  <c:v>60.0201</c:v>
                </c:pt>
                <c:pt idx="49">
                  <c:v>60.0205</c:v>
                </c:pt>
                <c:pt idx="50">
                  <c:v>60.021</c:v>
                </c:pt>
                <c:pt idx="51">
                  <c:v>60.0220000000011</c:v>
                </c:pt>
                <c:pt idx="52">
                  <c:v>60.0230000000011</c:v>
                </c:pt>
                <c:pt idx="53">
                  <c:v>60.0240000000011</c:v>
                </c:pt>
                <c:pt idx="54">
                  <c:v>60.0250000000011</c:v>
                </c:pt>
                <c:pt idx="55">
                  <c:v>60.0260000000011</c:v>
                </c:pt>
                <c:pt idx="56">
                  <c:v>60.0270000000011</c:v>
                </c:pt>
                <c:pt idx="57">
                  <c:v>60.0280000000011</c:v>
                </c:pt>
                <c:pt idx="58">
                  <c:v>60.0290000000011</c:v>
                </c:pt>
                <c:pt idx="59">
                  <c:v>60.0300000000011</c:v>
                </c:pt>
                <c:pt idx="60">
                  <c:v>60.0310000000011</c:v>
                </c:pt>
                <c:pt idx="61">
                  <c:v>60.0320000000011</c:v>
                </c:pt>
                <c:pt idx="62">
                  <c:v>60.0330000000011</c:v>
                </c:pt>
                <c:pt idx="63">
                  <c:v>60.0340000000011</c:v>
                </c:pt>
                <c:pt idx="64">
                  <c:v>60.0350000000011</c:v>
                </c:pt>
                <c:pt idx="65">
                  <c:v>60.0360000000011</c:v>
                </c:pt>
                <c:pt idx="66">
                  <c:v>60.0370000000011</c:v>
                </c:pt>
                <c:pt idx="67">
                  <c:v>60.0380000000011</c:v>
                </c:pt>
                <c:pt idx="68">
                  <c:v>60.0390000000011</c:v>
                </c:pt>
                <c:pt idx="69">
                  <c:v>60.0400000000011</c:v>
                </c:pt>
                <c:pt idx="70">
                  <c:v>60.0410000000011</c:v>
                </c:pt>
                <c:pt idx="71">
                  <c:v>60.0420000000012</c:v>
                </c:pt>
                <c:pt idx="72">
                  <c:v>60.0430000000012</c:v>
                </c:pt>
                <c:pt idx="73">
                  <c:v>60.0440000000012</c:v>
                </c:pt>
                <c:pt idx="74">
                  <c:v>60.0450000000012</c:v>
                </c:pt>
                <c:pt idx="75">
                  <c:v>60.0460000000012</c:v>
                </c:pt>
                <c:pt idx="76">
                  <c:v>60.0470000000012</c:v>
                </c:pt>
                <c:pt idx="77">
                  <c:v>60.0480000000012</c:v>
                </c:pt>
                <c:pt idx="78">
                  <c:v>60.0490000000012</c:v>
                </c:pt>
                <c:pt idx="79">
                  <c:v>60.0500000000012</c:v>
                </c:pt>
                <c:pt idx="80">
                  <c:v>60.0510000000012</c:v>
                </c:pt>
                <c:pt idx="81">
                  <c:v>60.0520000000012</c:v>
                </c:pt>
                <c:pt idx="82">
                  <c:v>60.0530000000012</c:v>
                </c:pt>
                <c:pt idx="83">
                  <c:v>60.0540000000012</c:v>
                </c:pt>
                <c:pt idx="84">
                  <c:v>60.0550000000012</c:v>
                </c:pt>
                <c:pt idx="85">
                  <c:v>60.0560000000012</c:v>
                </c:pt>
                <c:pt idx="86">
                  <c:v>60.0570000000012</c:v>
                </c:pt>
                <c:pt idx="87">
                  <c:v>60.0580000000012</c:v>
                </c:pt>
                <c:pt idx="88">
                  <c:v>60.0590000000012</c:v>
                </c:pt>
                <c:pt idx="89">
                  <c:v>60.0600000000012</c:v>
                </c:pt>
                <c:pt idx="90">
                  <c:v>60.0610000000012</c:v>
                </c:pt>
                <c:pt idx="91">
                  <c:v>60.0620000000012</c:v>
                </c:pt>
                <c:pt idx="92">
                  <c:v>60.0630000000013</c:v>
                </c:pt>
                <c:pt idx="93">
                  <c:v>60.0640000000013</c:v>
                </c:pt>
                <c:pt idx="94">
                  <c:v>60.0650000000013</c:v>
                </c:pt>
                <c:pt idx="95">
                  <c:v>60.0660000000013</c:v>
                </c:pt>
                <c:pt idx="96">
                  <c:v>60.0670000000013</c:v>
                </c:pt>
                <c:pt idx="97">
                  <c:v>60.0680000000013</c:v>
                </c:pt>
                <c:pt idx="98">
                  <c:v>60.0690000000013</c:v>
                </c:pt>
                <c:pt idx="99">
                  <c:v>60.0700000000013</c:v>
                </c:pt>
                <c:pt idx="100">
                  <c:v>60.0710000000013</c:v>
                </c:pt>
                <c:pt idx="101">
                  <c:v>60.0720000000013</c:v>
                </c:pt>
                <c:pt idx="102">
                  <c:v>60.0730000000013</c:v>
                </c:pt>
                <c:pt idx="103">
                  <c:v>60.0740000000013</c:v>
                </c:pt>
                <c:pt idx="104">
                  <c:v>60.0750000000013</c:v>
                </c:pt>
                <c:pt idx="105">
                  <c:v>60.0760000000013</c:v>
                </c:pt>
                <c:pt idx="106">
                  <c:v>60.0770000000013</c:v>
                </c:pt>
                <c:pt idx="107">
                  <c:v>60.0780000000013</c:v>
                </c:pt>
                <c:pt idx="108">
                  <c:v>60.0790000000013</c:v>
                </c:pt>
                <c:pt idx="109">
                  <c:v>60.0800000000013</c:v>
                </c:pt>
                <c:pt idx="110">
                  <c:v>60.0810000000013</c:v>
                </c:pt>
                <c:pt idx="111">
                  <c:v>60.0820000000013</c:v>
                </c:pt>
                <c:pt idx="112">
                  <c:v>60.0830000000013</c:v>
                </c:pt>
                <c:pt idx="113">
                  <c:v>60.0840000000014</c:v>
                </c:pt>
                <c:pt idx="114">
                  <c:v>60.0850000000014</c:v>
                </c:pt>
                <c:pt idx="115">
                  <c:v>60.0860000000014</c:v>
                </c:pt>
                <c:pt idx="116">
                  <c:v>60.0870000000014</c:v>
                </c:pt>
                <c:pt idx="117">
                  <c:v>60.0880000000014</c:v>
                </c:pt>
                <c:pt idx="118">
                  <c:v>60.0890000000014</c:v>
                </c:pt>
                <c:pt idx="119">
                  <c:v>60.0900000000014</c:v>
                </c:pt>
                <c:pt idx="120">
                  <c:v>60.0910000000014</c:v>
                </c:pt>
                <c:pt idx="121">
                  <c:v>60.0920000000014</c:v>
                </c:pt>
                <c:pt idx="122">
                  <c:v>60.0930000000014</c:v>
                </c:pt>
                <c:pt idx="123">
                  <c:v>60.0940000000014</c:v>
                </c:pt>
                <c:pt idx="124">
                  <c:v>60.0950000000014</c:v>
                </c:pt>
                <c:pt idx="125">
                  <c:v>60.0960000000014</c:v>
                </c:pt>
                <c:pt idx="126">
                  <c:v>60.0970000000014</c:v>
                </c:pt>
                <c:pt idx="127">
                  <c:v>60.0980000000014</c:v>
                </c:pt>
                <c:pt idx="128">
                  <c:v>60.0990000000014</c:v>
                </c:pt>
                <c:pt idx="129">
                  <c:v>60.1000000000014</c:v>
                </c:pt>
                <c:pt idx="130">
                  <c:v>60.1010000000014</c:v>
                </c:pt>
                <c:pt idx="131">
                  <c:v>60.1020000000014</c:v>
                </c:pt>
                <c:pt idx="132">
                  <c:v>60.1030000000014</c:v>
                </c:pt>
                <c:pt idx="133">
                  <c:v>60.1040000000014</c:v>
                </c:pt>
                <c:pt idx="134">
                  <c:v>60.1050000000015</c:v>
                </c:pt>
                <c:pt idx="135">
                  <c:v>60.1060000000015</c:v>
                </c:pt>
                <c:pt idx="136">
                  <c:v>60.1070000000015</c:v>
                </c:pt>
                <c:pt idx="137">
                  <c:v>60.1080000000015</c:v>
                </c:pt>
                <c:pt idx="138">
                  <c:v>60.1090000000015</c:v>
                </c:pt>
                <c:pt idx="139">
                  <c:v>60.1100000000015</c:v>
                </c:pt>
                <c:pt idx="140">
                  <c:v>60.1110000000015</c:v>
                </c:pt>
                <c:pt idx="141">
                  <c:v>60.1120000000015</c:v>
                </c:pt>
                <c:pt idx="142">
                  <c:v>60.1130000000015</c:v>
                </c:pt>
                <c:pt idx="143">
                  <c:v>60.1140000000015</c:v>
                </c:pt>
                <c:pt idx="144">
                  <c:v>60.1150000000015</c:v>
                </c:pt>
                <c:pt idx="145">
                  <c:v>60.1160000000015</c:v>
                </c:pt>
                <c:pt idx="146">
                  <c:v>60.1170000000015</c:v>
                </c:pt>
                <c:pt idx="147">
                  <c:v>60.1180000000015</c:v>
                </c:pt>
                <c:pt idx="148">
                  <c:v>60.1190000000015</c:v>
                </c:pt>
                <c:pt idx="149">
                  <c:v>60.1200000000015</c:v>
                </c:pt>
                <c:pt idx="150">
                  <c:v>60.1210000000015</c:v>
                </c:pt>
                <c:pt idx="151">
                  <c:v>60.1220000000015</c:v>
                </c:pt>
                <c:pt idx="152">
                  <c:v>60.1230000000015</c:v>
                </c:pt>
                <c:pt idx="153">
                  <c:v>60.1240000000015</c:v>
                </c:pt>
                <c:pt idx="154">
                  <c:v>60.1250000000015</c:v>
                </c:pt>
                <c:pt idx="155">
                  <c:v>60.1260000000016</c:v>
                </c:pt>
                <c:pt idx="156">
                  <c:v>60.1270000000016</c:v>
                </c:pt>
                <c:pt idx="157">
                  <c:v>60.1280000000016</c:v>
                </c:pt>
                <c:pt idx="158">
                  <c:v>60.1290000000016</c:v>
                </c:pt>
                <c:pt idx="159">
                  <c:v>60.1300000000016</c:v>
                </c:pt>
                <c:pt idx="160">
                  <c:v>60.1310000000016</c:v>
                </c:pt>
                <c:pt idx="161">
                  <c:v>60.1320000000016</c:v>
                </c:pt>
                <c:pt idx="162">
                  <c:v>60.1330000000016</c:v>
                </c:pt>
                <c:pt idx="163">
                  <c:v>60.1340000000016</c:v>
                </c:pt>
                <c:pt idx="164">
                  <c:v>60.1350000000016</c:v>
                </c:pt>
                <c:pt idx="165">
                  <c:v>60.1360000000016</c:v>
                </c:pt>
                <c:pt idx="166">
                  <c:v>60.1370000000016</c:v>
                </c:pt>
                <c:pt idx="167">
                  <c:v>60.1380000000016</c:v>
                </c:pt>
                <c:pt idx="168">
                  <c:v>60.1390000000016</c:v>
                </c:pt>
                <c:pt idx="169">
                  <c:v>60.1400000000016</c:v>
                </c:pt>
                <c:pt idx="170">
                  <c:v>60.1410000000016</c:v>
                </c:pt>
                <c:pt idx="171">
                  <c:v>60.1420000000016</c:v>
                </c:pt>
                <c:pt idx="172">
                  <c:v>60.1430000000016</c:v>
                </c:pt>
                <c:pt idx="173">
                  <c:v>60.1440000000016</c:v>
                </c:pt>
                <c:pt idx="174">
                  <c:v>60.1450000000016</c:v>
                </c:pt>
                <c:pt idx="175">
                  <c:v>60.1460000000016</c:v>
                </c:pt>
                <c:pt idx="176">
                  <c:v>60.1470000000017</c:v>
                </c:pt>
                <c:pt idx="177">
                  <c:v>60.1480000000017</c:v>
                </c:pt>
                <c:pt idx="178">
                  <c:v>60.1490000000017</c:v>
                </c:pt>
                <c:pt idx="179">
                  <c:v>60.1500000000017</c:v>
                </c:pt>
                <c:pt idx="180">
                  <c:v>60.1510000000017</c:v>
                </c:pt>
                <c:pt idx="181">
                  <c:v>60.1520000000017</c:v>
                </c:pt>
                <c:pt idx="182">
                  <c:v>60.1530000000017</c:v>
                </c:pt>
                <c:pt idx="183">
                  <c:v>60.1540000000017</c:v>
                </c:pt>
                <c:pt idx="184">
                  <c:v>60.1550000000017</c:v>
                </c:pt>
                <c:pt idx="185">
                  <c:v>60.1560000000017</c:v>
                </c:pt>
                <c:pt idx="186">
                  <c:v>60.1570000000017</c:v>
                </c:pt>
                <c:pt idx="187">
                  <c:v>60.1580000000017</c:v>
                </c:pt>
                <c:pt idx="188">
                  <c:v>60.1590000000017</c:v>
                </c:pt>
                <c:pt idx="189">
                  <c:v>60.1600000000017</c:v>
                </c:pt>
                <c:pt idx="190">
                  <c:v>60.1610000000017</c:v>
                </c:pt>
                <c:pt idx="191">
                  <c:v>60.1620000000017</c:v>
                </c:pt>
                <c:pt idx="192">
                  <c:v>60.1630000000017</c:v>
                </c:pt>
                <c:pt idx="193">
                  <c:v>60.1640000000017</c:v>
                </c:pt>
                <c:pt idx="194">
                  <c:v>60.1650000000017</c:v>
                </c:pt>
                <c:pt idx="195">
                  <c:v>60.1660000000017</c:v>
                </c:pt>
                <c:pt idx="196">
                  <c:v>60.1670000000017</c:v>
                </c:pt>
                <c:pt idx="197">
                  <c:v>60.1680000000018</c:v>
                </c:pt>
                <c:pt idx="198">
                  <c:v>60.1690000000018</c:v>
                </c:pt>
                <c:pt idx="199">
                  <c:v>60.1700000000018</c:v>
                </c:pt>
                <c:pt idx="200">
                  <c:v>60.1710000000018</c:v>
                </c:pt>
                <c:pt idx="201">
                  <c:v>60.1720000000018</c:v>
                </c:pt>
                <c:pt idx="202">
                  <c:v>60.1730000000018</c:v>
                </c:pt>
                <c:pt idx="203">
                  <c:v>60.1740000000018</c:v>
                </c:pt>
                <c:pt idx="204">
                  <c:v>60.1750000000018</c:v>
                </c:pt>
                <c:pt idx="205">
                  <c:v>60.1760000000018</c:v>
                </c:pt>
                <c:pt idx="206">
                  <c:v>60.1770000000018</c:v>
                </c:pt>
                <c:pt idx="207">
                  <c:v>60.1780000000018</c:v>
                </c:pt>
                <c:pt idx="208">
                  <c:v>60.1790000000018</c:v>
                </c:pt>
                <c:pt idx="209">
                  <c:v>60.1800000000018</c:v>
                </c:pt>
                <c:pt idx="210">
                  <c:v>60.1810000000018</c:v>
                </c:pt>
                <c:pt idx="211">
                  <c:v>60.1820000000018</c:v>
                </c:pt>
                <c:pt idx="212">
                  <c:v>60.1830000000018</c:v>
                </c:pt>
                <c:pt idx="213">
                  <c:v>60.1840000000018</c:v>
                </c:pt>
                <c:pt idx="214">
                  <c:v>60.1850000000018</c:v>
                </c:pt>
                <c:pt idx="215">
                  <c:v>60.1860000000018</c:v>
                </c:pt>
                <c:pt idx="216">
                  <c:v>60.1870000000018</c:v>
                </c:pt>
                <c:pt idx="217">
                  <c:v>60.1880000000018</c:v>
                </c:pt>
                <c:pt idx="218">
                  <c:v>60.1890000000019</c:v>
                </c:pt>
                <c:pt idx="219">
                  <c:v>60.1900000000019</c:v>
                </c:pt>
                <c:pt idx="220">
                  <c:v>60.1910000000019</c:v>
                </c:pt>
                <c:pt idx="221">
                  <c:v>60.1920000000019</c:v>
                </c:pt>
                <c:pt idx="222">
                  <c:v>60.1930000000019</c:v>
                </c:pt>
                <c:pt idx="223">
                  <c:v>60.1940000000019</c:v>
                </c:pt>
                <c:pt idx="224">
                  <c:v>60.1950000000019</c:v>
                </c:pt>
                <c:pt idx="225">
                  <c:v>60.1960000000019</c:v>
                </c:pt>
                <c:pt idx="226">
                  <c:v>60.1970000000019</c:v>
                </c:pt>
                <c:pt idx="227">
                  <c:v>60.1980000000019</c:v>
                </c:pt>
                <c:pt idx="228">
                  <c:v>60.1990000000019</c:v>
                </c:pt>
                <c:pt idx="229">
                  <c:v>60.2000000000019</c:v>
                </c:pt>
              </c:numCache>
            </c:numRef>
          </c:xVal>
          <c:yVal>
            <c:numRef>
              <c:f>Parameters!$M$190:$M$419</c:f>
              <c:numCache>
                <c:ptCount val="230"/>
                <c:pt idx="0">
                  <c:v>360294920323.1335</c:v>
                </c:pt>
                <c:pt idx="1">
                  <c:v>3239.9999999937245</c:v>
                </c:pt>
                <c:pt idx="2">
                  <c:v>648.000000000957</c:v>
                </c:pt>
                <c:pt idx="3">
                  <c:v>323.99999970939376</c:v>
                </c:pt>
                <c:pt idx="4">
                  <c:v>161.99999992696166</c:v>
                </c:pt>
                <c:pt idx="5">
                  <c:v>107.99999996762241</c:v>
                </c:pt>
                <c:pt idx="6">
                  <c:v>80.9999999818348</c:v>
                </c:pt>
                <c:pt idx="7">
                  <c:v>64.79999998831238</c:v>
                </c:pt>
                <c:pt idx="8">
                  <c:v>53.99999999190458</c:v>
                </c:pt>
                <c:pt idx="9">
                  <c:v>46.28571427978204</c:v>
                </c:pt>
                <c:pt idx="10">
                  <c:v>40.49999999543395</c:v>
                </c:pt>
                <c:pt idx="11">
                  <c:v>35.99999999640158</c:v>
                </c:pt>
                <c:pt idx="12">
                  <c:v>32.39999999709283</c:v>
                </c:pt>
                <c:pt idx="13">
                  <c:v>29.45454545213005</c:v>
                </c:pt>
                <c:pt idx="14">
                  <c:v>26.99999999797563</c:v>
                </c:pt>
                <c:pt idx="15">
                  <c:v>24.923076921356486</c:v>
                </c:pt>
                <c:pt idx="16">
                  <c:v>23.142857141365813</c:v>
                </c:pt>
                <c:pt idx="17">
                  <c:v>21.599999998704238</c:v>
                </c:pt>
                <c:pt idx="18">
                  <c:v>20.249999998864098</c:v>
                </c:pt>
                <c:pt idx="19">
                  <c:v>19.058823528400215</c:v>
                </c:pt>
                <c:pt idx="20">
                  <c:v>17.99999999910005</c:v>
                </c:pt>
                <c:pt idx="21">
                  <c:v>17.052631578945274</c:v>
                </c:pt>
                <c:pt idx="22">
                  <c:v>16.61538461538665</c:v>
                </c:pt>
                <c:pt idx="23">
                  <c:v>16.281407035178592</c:v>
                </c:pt>
                <c:pt idx="24">
                  <c:v>16.119402985071964</c:v>
                </c:pt>
                <c:pt idx="25">
                  <c:v>15.804878048778646</c:v>
                </c:pt>
                <c:pt idx="26">
                  <c:v>15.428571427837074</c:v>
                </c:pt>
                <c:pt idx="27">
                  <c:v>14.727272726605175</c:v>
                </c:pt>
                <c:pt idx="28">
                  <c:v>14.08695652112544</c:v>
                </c:pt>
                <c:pt idx="29">
                  <c:v>13.499999999437696</c:v>
                </c:pt>
                <c:pt idx="30">
                  <c:v>12.959999999482987</c:v>
                </c:pt>
                <c:pt idx="31">
                  <c:v>12.461538461058165</c:v>
                </c:pt>
                <c:pt idx="32">
                  <c:v>11.99999999955566</c:v>
                </c:pt>
                <c:pt idx="33">
                  <c:v>11.571428571016366</c:v>
                </c:pt>
                <c:pt idx="34">
                  <c:v>11.172413792717343</c:v>
                </c:pt>
                <c:pt idx="35">
                  <c:v>10.799999999640043</c:v>
                </c:pt>
                <c:pt idx="36">
                  <c:v>10.451612902889483</c:v>
                </c:pt>
                <c:pt idx="37">
                  <c:v>10.124999999682858</c:v>
                </c:pt>
                <c:pt idx="38">
                  <c:v>9.818181817884298</c:v>
                </c:pt>
                <c:pt idx="39">
                  <c:v>9.529411764426259</c:v>
                </c:pt>
                <c:pt idx="40">
                  <c:v>9.257142856877723</c:v>
                </c:pt>
                <c:pt idx="41">
                  <c:v>8.999999999749972</c:v>
                </c:pt>
                <c:pt idx="42">
                  <c:v>8.756756756520613</c:v>
                </c:pt>
                <c:pt idx="43">
                  <c:v>8.526315789248734</c:v>
                </c:pt>
                <c:pt idx="44">
                  <c:v>8.307692307692657</c:v>
                </c:pt>
                <c:pt idx="45">
                  <c:v>8.202531645569465</c:v>
                </c:pt>
                <c:pt idx="46">
                  <c:v>8.120300751879736</c:v>
                </c:pt>
                <c:pt idx="47">
                  <c:v>8.099999999797927</c:v>
                </c:pt>
                <c:pt idx="48">
                  <c:v>8.079800498753249</c:v>
                </c:pt>
                <c:pt idx="49">
                  <c:v>8.000000000000313</c:v>
                </c:pt>
                <c:pt idx="50">
                  <c:v>7.902439024390089</c:v>
                </c:pt>
                <c:pt idx="51">
                  <c:v>7.714285714083708</c:v>
                </c:pt>
                <c:pt idx="52">
                  <c:v>7.534883720737921</c:v>
                </c:pt>
                <c:pt idx="53">
                  <c:v>7.363636363451894</c:v>
                </c:pt>
                <c:pt idx="54">
                  <c:v>7.199999999824011</c:v>
                </c:pt>
                <c:pt idx="55">
                  <c:v>7.043478260701502</c:v>
                </c:pt>
                <c:pt idx="56">
                  <c:v>6.893617021114908</c:v>
                </c:pt>
                <c:pt idx="57">
                  <c:v>6.749999999845307</c:v>
                </c:pt>
                <c:pt idx="58">
                  <c:v>6.612244897811054</c:v>
                </c:pt>
                <c:pt idx="59">
                  <c:v>6.479999999857117</c:v>
                </c:pt>
                <c:pt idx="60">
                  <c:v>6.352941176333545</c:v>
                </c:pt>
                <c:pt idx="61">
                  <c:v>6.230769230637686</c:v>
                </c:pt>
                <c:pt idx="62">
                  <c:v>6.113207547042633</c:v>
                </c:pt>
                <c:pt idx="63">
                  <c:v>5.999999999877748</c:v>
                </c:pt>
                <c:pt idx="64">
                  <c:v>5.890909090791494</c:v>
                </c:pt>
                <c:pt idx="65">
                  <c:v>5.785714285600356</c:v>
                </c:pt>
                <c:pt idx="66">
                  <c:v>5.684210526206056</c:v>
                </c:pt>
                <c:pt idx="67">
                  <c:v>5.586206896445966</c:v>
                </c:pt>
                <c:pt idx="68">
                  <c:v>5.4915254236261655</c:v>
                </c:pt>
                <c:pt idx="69">
                  <c:v>5.399999999900955</c:v>
                </c:pt>
                <c:pt idx="70">
                  <c:v>5.311475409740444</c:v>
                </c:pt>
                <c:pt idx="71">
                  <c:v>5.225806451511555</c:v>
                </c:pt>
                <c:pt idx="72">
                  <c:v>5.142857142759176</c:v>
                </c:pt>
                <c:pt idx="73">
                  <c:v>5.062499999905255</c:v>
                </c:pt>
                <c:pt idx="74">
                  <c:v>4.984615384523167</c:v>
                </c:pt>
                <c:pt idx="75">
                  <c:v>4.9090909090016375</c:v>
                </c:pt>
                <c:pt idx="76">
                  <c:v>4.83582089543593</c:v>
                </c:pt>
                <c:pt idx="77">
                  <c:v>4.7647058822686725</c:v>
                </c:pt>
                <c:pt idx="78">
                  <c:v>4.695652173831358</c:v>
                </c:pt>
                <c:pt idx="79">
                  <c:v>4.628571428492214</c:v>
                </c:pt>
                <c:pt idx="80">
                  <c:v>4.563380281612836</c:v>
                </c:pt>
                <c:pt idx="81">
                  <c:v>4.499999999924973</c:v>
                </c:pt>
                <c:pt idx="82">
                  <c:v>4.438356164310718</c:v>
                </c:pt>
                <c:pt idx="83">
                  <c:v>4.378378378307207</c:v>
                </c:pt>
                <c:pt idx="84">
                  <c:v>4.3199999999308485</c:v>
                </c:pt>
                <c:pt idx="85">
                  <c:v>4.26315789466963</c:v>
                </c:pt>
                <c:pt idx="86">
                  <c:v>4.2077922077264684</c:v>
                </c:pt>
                <c:pt idx="87">
                  <c:v>4.153846153782213</c:v>
                </c:pt>
                <c:pt idx="88">
                  <c:v>4.101265822722599</c:v>
                </c:pt>
                <c:pt idx="89">
                  <c:v>4.049999999939093</c:v>
                </c:pt>
                <c:pt idx="90">
                  <c:v>3.9999999999407025</c:v>
                </c:pt>
                <c:pt idx="91">
                  <c:v>3.951219512137374</c:v>
                </c:pt>
                <c:pt idx="92">
                  <c:v>3.9036144577700576</c:v>
                </c:pt>
                <c:pt idx="93">
                  <c:v>3.8571428570831463</c:v>
                </c:pt>
                <c:pt idx="94">
                  <c:v>3.8117647058241437</c:v>
                </c:pt>
                <c:pt idx="95">
                  <c:v>3.7674418604080437</c:v>
                </c:pt>
                <c:pt idx="96">
                  <c:v>3.7241379309788143</c:v>
                </c:pt>
                <c:pt idx="97">
                  <c:v>3.681818181763869</c:v>
                </c:pt>
                <c:pt idx="98">
                  <c:v>3.6404494381489525</c:v>
                </c:pt>
                <c:pt idx="99">
                  <c:v>3.5999999999479764</c:v>
                </c:pt>
                <c:pt idx="100">
                  <c:v>3.560439560388765</c:v>
                </c:pt>
                <c:pt idx="101">
                  <c:v>3.5217391303849026</c:v>
                </c:pt>
                <c:pt idx="102">
                  <c:v>3.4838709676932096</c:v>
                </c:pt>
                <c:pt idx="103">
                  <c:v>3.4468085105906887</c:v>
                </c:pt>
                <c:pt idx="104">
                  <c:v>3.41052631574269</c:v>
                </c:pt>
                <c:pt idx="105">
                  <c:v>3.374999999954268</c:v>
                </c:pt>
                <c:pt idx="106">
                  <c:v>3.340206185522297</c:v>
                </c:pt>
                <c:pt idx="107">
                  <c:v>3.306122448935625</c:v>
                </c:pt>
                <c:pt idx="108">
                  <c:v>3.2727272726842664</c:v>
                </c:pt>
                <c:pt idx="109">
                  <c:v>3.239999999957925</c:v>
                </c:pt>
                <c:pt idx="110">
                  <c:v>3.2079207920378106</c:v>
                </c:pt>
                <c:pt idx="111">
                  <c:v>3.176470588194777</c:v>
                </c:pt>
                <c:pt idx="112">
                  <c:v>3.1456310679215025</c:v>
                </c:pt>
                <c:pt idx="113">
                  <c:v>3.115384615342589</c:v>
                </c:pt>
                <c:pt idx="114">
                  <c:v>3.085714285673124</c:v>
                </c:pt>
                <c:pt idx="115">
                  <c:v>3.056603773544584</c:v>
                </c:pt>
                <c:pt idx="116">
                  <c:v>3.0280373831378635</c:v>
                </c:pt>
                <c:pt idx="117">
                  <c:v>2.99999999996109</c:v>
                </c:pt>
                <c:pt idx="118">
                  <c:v>2.972477064182048</c:v>
                </c:pt>
                <c:pt idx="119">
                  <c:v>2.9454545454169723</c:v>
                </c:pt>
                <c:pt idx="120">
                  <c:v>2.918918918882081</c:v>
                </c:pt>
                <c:pt idx="121">
                  <c:v>2.89285714282102</c:v>
                </c:pt>
                <c:pt idx="122">
                  <c:v>2.8672566371325336</c:v>
                </c:pt>
                <c:pt idx="123">
                  <c:v>2.8421052631229675</c:v>
                </c:pt>
                <c:pt idx="124">
                  <c:v>2.8173913043135603</c:v>
                </c:pt>
                <c:pt idx="125">
                  <c:v>2.7931034482420696</c:v>
                </c:pt>
                <c:pt idx="126">
                  <c:v>2.7692307691976072</c:v>
                </c:pt>
                <c:pt idx="127">
                  <c:v>2.745762711831859</c:v>
                </c:pt>
                <c:pt idx="128">
                  <c:v>2.722689075598139</c:v>
                </c:pt>
                <c:pt idx="129">
                  <c:v>2.699999999968473</c:v>
                </c:pt>
                <c:pt idx="130">
                  <c:v>2.6776859503822665</c:v>
                </c:pt>
                <c:pt idx="131">
                  <c:v>2.655737704887632</c:v>
                </c:pt>
                <c:pt idx="132">
                  <c:v>2.634146341433404</c:v>
                </c:pt>
                <c:pt idx="133">
                  <c:v>2.6129032257769724</c:v>
                </c:pt>
                <c:pt idx="134">
                  <c:v>2.591999999968829</c:v>
                </c:pt>
                <c:pt idx="135">
                  <c:v>2.571428571397941</c:v>
                </c:pt>
                <c:pt idx="136">
                  <c:v>2.551181102332101</c:v>
                </c:pt>
                <c:pt idx="137">
                  <c:v>2.531249999970271</c:v>
                </c:pt>
                <c:pt idx="138">
                  <c:v>2.5116279069475196</c:v>
                </c:pt>
                <c:pt idx="139">
                  <c:v>2.49230769227896</c:v>
                </c:pt>
                <c:pt idx="140">
                  <c:v>2.473282442719706</c:v>
                </c:pt>
                <c:pt idx="141">
                  <c:v>2.454545454517541</c:v>
                </c:pt>
                <c:pt idx="142">
                  <c:v>2.436090225536457</c:v>
                </c:pt>
                <c:pt idx="143">
                  <c:v>2.4179104477341915</c:v>
                </c:pt>
                <c:pt idx="144">
                  <c:v>2.3999999999733115</c:v>
                </c:pt>
                <c:pt idx="145">
                  <c:v>2.382352941150214</c:v>
                </c:pt>
                <c:pt idx="146">
                  <c:v>2.3649635036238004</c:v>
                </c:pt>
                <c:pt idx="147">
                  <c:v>2.347826086930979</c:v>
                </c:pt>
                <c:pt idx="148">
                  <c:v>2.330935251773423</c:v>
                </c:pt>
                <c:pt idx="149">
                  <c:v>2.314285714260973</c:v>
                </c:pt>
                <c:pt idx="150">
                  <c:v>2.297872340401063</c:v>
                </c:pt>
                <c:pt idx="151">
                  <c:v>2.2816901408209818</c:v>
                </c:pt>
                <c:pt idx="152">
                  <c:v>2.26573426571055</c:v>
                </c:pt>
                <c:pt idx="153">
                  <c:v>2.249999999976538</c:v>
                </c:pt>
                <c:pt idx="154">
                  <c:v>2.234482758597586</c:v>
                </c:pt>
                <c:pt idx="155">
                  <c:v>2.219178082167408</c:v>
                </c:pt>
                <c:pt idx="156">
                  <c:v>2.204081632629054</c:v>
                </c:pt>
                <c:pt idx="157">
                  <c:v>2.1891891891655395</c:v>
                </c:pt>
                <c:pt idx="158">
                  <c:v>2.1744966442720024</c:v>
                </c:pt>
                <c:pt idx="159">
                  <c:v>2.1599999999769413</c:v>
                </c:pt>
                <c:pt idx="160">
                  <c:v>2.1456953642156895</c:v>
                </c:pt>
                <c:pt idx="161">
                  <c:v>2.1315789473460307</c:v>
                </c:pt>
                <c:pt idx="162">
                  <c:v>2.1176470588013645</c:v>
                </c:pt>
                <c:pt idx="163">
                  <c:v>2.103896103874258</c:v>
                </c:pt>
                <c:pt idx="164">
                  <c:v>2.090322580623628</c:v>
                </c:pt>
                <c:pt idx="165">
                  <c:v>2.076923076901755</c:v>
                </c:pt>
                <c:pt idx="166">
                  <c:v>2.063694267494903</c:v>
                </c:pt>
                <c:pt idx="167">
                  <c:v>2.0506329113716797</c:v>
                </c:pt>
                <c:pt idx="168">
                  <c:v>2.0377358490360775</c:v>
                </c:pt>
                <c:pt idx="169">
                  <c:v>2.0249999999797588</c:v>
                </c:pt>
                <c:pt idx="170">
                  <c:v>2.012422360228486</c:v>
                </c:pt>
                <c:pt idx="171">
                  <c:v>1.9999999999802254</c:v>
                </c:pt>
                <c:pt idx="172">
                  <c:v>1.9877300613301891</c:v>
                </c:pt>
                <c:pt idx="173">
                  <c:v>1.9756097560783217</c:v>
                </c:pt>
                <c:pt idx="174">
                  <c:v>1.9636363636173002</c:v>
                </c:pt>
                <c:pt idx="175">
                  <c:v>1.9518072288968555</c:v>
                </c:pt>
                <c:pt idx="176">
                  <c:v>1.9401197604593308</c:v>
                </c:pt>
                <c:pt idx="177">
                  <c:v>1.9285714285518967</c:v>
                </c:pt>
                <c:pt idx="178">
                  <c:v>1.9171597632943345</c:v>
                </c:pt>
                <c:pt idx="179">
                  <c:v>1.9058823529221536</c:v>
                </c:pt>
                <c:pt idx="180">
                  <c:v>1.8947368420864092</c:v>
                </c:pt>
                <c:pt idx="181">
                  <c:v>1.8837209302139484</c:v>
                </c:pt>
                <c:pt idx="182">
                  <c:v>1.8728323699238267</c:v>
                </c:pt>
                <c:pt idx="183">
                  <c:v>1.8620689654990308</c:v>
                </c:pt>
                <c:pt idx="184">
                  <c:v>1.8514285714105931</c:v>
                </c:pt>
                <c:pt idx="185">
                  <c:v>1.8409090908913406</c:v>
                </c:pt>
                <c:pt idx="186">
                  <c:v>1.8305084745586715</c:v>
                </c:pt>
                <c:pt idx="187">
                  <c:v>1.820224719083745</c:v>
                </c:pt>
                <c:pt idx="188">
                  <c:v>1.8100558659046264</c:v>
                </c:pt>
                <c:pt idx="189">
                  <c:v>1.799999999982981</c:v>
                </c:pt>
                <c:pt idx="190">
                  <c:v>1.790055248601976</c:v>
                </c:pt>
                <c:pt idx="191">
                  <c:v>1.7802197802031787</c:v>
                </c:pt>
                <c:pt idx="192">
                  <c:v>1.7704918032622217</c:v>
                </c:pt>
                <c:pt idx="193">
                  <c:v>1.7608695652011255</c:v>
                </c:pt>
                <c:pt idx="194">
                  <c:v>1.751351351335283</c:v>
                </c:pt>
                <c:pt idx="195">
                  <c:v>1.741935483855027</c:v>
                </c:pt>
                <c:pt idx="196">
                  <c:v>1.7326203208398656</c:v>
                </c:pt>
                <c:pt idx="197">
                  <c:v>1.7234042553026763</c:v>
                </c:pt>
                <c:pt idx="198">
                  <c:v>1.7142857142693722</c:v>
                </c:pt>
                <c:pt idx="199">
                  <c:v>1.705263157878587</c:v>
                </c:pt>
                <c:pt idx="200">
                  <c:v>1.6963350785180713</c:v>
                </c:pt>
                <c:pt idx="201">
                  <c:v>1.6874999999841636</c:v>
                </c:pt>
                <c:pt idx="202">
                  <c:v>1.6787564766682852</c:v>
                </c:pt>
                <c:pt idx="203">
                  <c:v>1.6701030927680336</c:v>
                </c:pt>
                <c:pt idx="204">
                  <c:v>1.6615384615231077</c:v>
                </c:pt>
                <c:pt idx="205">
                  <c:v>1.653061224474618</c:v>
                </c:pt>
                <c:pt idx="206">
                  <c:v>1.6446700507464165</c:v>
                </c:pt>
                <c:pt idx="207">
                  <c:v>1.6363636363487433</c:v>
                </c:pt>
                <c:pt idx="208">
                  <c:v>1.6281407035028632</c:v>
                </c:pt>
                <c:pt idx="209">
                  <c:v>1.619999999985441</c:v>
                </c:pt>
                <c:pt idx="210">
                  <c:v>1.61194029849301</c:v>
                </c:pt>
                <c:pt idx="211">
                  <c:v>1.6039603960253124</c:v>
                </c:pt>
                <c:pt idx="212">
                  <c:v>1.59605911328636</c:v>
                </c:pt>
                <c:pt idx="213">
                  <c:v>1.5882352941036153</c:v>
                </c:pt>
                <c:pt idx="214">
                  <c:v>1.5804878048641717</c:v>
                </c:pt>
                <c:pt idx="215">
                  <c:v>1.5728155339668575</c:v>
                </c:pt>
                <c:pt idx="216">
                  <c:v>1.565217391290719</c:v>
                </c:pt>
                <c:pt idx="217">
                  <c:v>1.5576923076788272</c:v>
                </c:pt>
                <c:pt idx="218">
                  <c:v>1.5502392344356881</c:v>
                </c:pt>
                <c:pt idx="219">
                  <c:v>1.542857142843169</c:v>
                </c:pt>
                <c:pt idx="220">
                  <c:v>1.5355450236828578</c:v>
                </c:pt>
                <c:pt idx="221">
                  <c:v>1.528301886778775</c:v>
                </c:pt>
                <c:pt idx="222">
                  <c:v>1.5211267605497965</c:v>
                </c:pt>
                <c:pt idx="223">
                  <c:v>1.5140186915753444</c:v>
                </c:pt>
                <c:pt idx="224">
                  <c:v>1.506976744172747</c:v>
                </c:pt>
                <c:pt idx="225">
                  <c:v>1.4999999999867901</c:v>
                </c:pt>
                <c:pt idx="226">
                  <c:v>1.4930875575906144</c:v>
                </c:pt>
                <c:pt idx="227">
                  <c:v>1.4862385320971547</c:v>
                </c:pt>
                <c:pt idx="228">
                  <c:v>1.4794520547816694</c:v>
                </c:pt>
                <c:pt idx="229">
                  <c:v>1.4727272727145535</c:v>
                </c:pt>
              </c:numCache>
            </c:numRef>
          </c:yVal>
          <c:smooth val="1"/>
        </c:ser>
        <c:axId val="14743573"/>
        <c:axId val="65583294"/>
      </c:scatterChart>
      <c:valAx>
        <c:axId val="14743573"/>
        <c:scaling>
          <c:orientation val="minMax"/>
          <c:max val="60.1"/>
          <c:min val="59.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Frequency (Hz)</a:t>
                </a:r>
              </a:p>
            </c:rich>
          </c:tx>
          <c:layout>
            <c:manualLayout>
              <c:xMode val="factor"/>
              <c:yMode val="factor"/>
              <c:x val="-0.006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inorGridlines>
          <c:spPr>
            <a:ln w="3175">
              <a:solidFill>
                <a:srgbClr val="969696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5583294"/>
        <c:crosses val="autoZero"/>
        <c:crossBetween val="midCat"/>
        <c:dispUnits/>
        <c:majorUnit val="0.02000000000000001"/>
        <c:minorUnit val="0.02000000000000001"/>
      </c:valAx>
      <c:valAx>
        <c:axId val="65583294"/>
        <c:scaling>
          <c:orientation val="minMax"/>
          <c:max val="500"/>
          <c:min val="-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MW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743573"/>
        <c:crosses val="autoZero"/>
        <c:crossBetween val="midCat"/>
        <c:dispUnits/>
        <c:majorUnit val="100"/>
        <c:minorUnit val="100"/>
      </c:valAx>
      <c:spPr>
        <a:solidFill>
          <a:srgbClr val="CCFFFF"/>
        </a:solidFill>
        <a:ln w="12700">
          <a:solidFill>
            <a:srgbClr val="C0C0C0"/>
          </a:solidFill>
        </a:ln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0.3005"/>
          <c:y val="0.95375"/>
          <c:w val="0.44725"/>
          <c:h val="0.03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CPS1 and BAAL at 60.02 Hz Scheduled Frequency - Eastern Interconnection</a:t>
            </a:r>
          </a:p>
        </c:rich>
      </c:tx>
      <c:layout>
        <c:manualLayout>
          <c:xMode val="factor"/>
          <c:yMode val="factor"/>
          <c:x val="0.11"/>
          <c:y val="-0.00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9"/>
          <c:y val="0.0505"/>
          <c:w val="0.95025"/>
          <c:h val="0.8455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Parameters!$D$8:$D$419</c:f>
              <c:numCache>
                <c:ptCount val="229"/>
                <c:pt idx="0">
                  <c:v>59.8</c:v>
                </c:pt>
                <c:pt idx="1">
                  <c:v>59.801</c:v>
                </c:pt>
                <c:pt idx="2">
                  <c:v>59.802</c:v>
                </c:pt>
                <c:pt idx="3">
                  <c:v>59.803</c:v>
                </c:pt>
                <c:pt idx="4">
                  <c:v>59.804</c:v>
                </c:pt>
                <c:pt idx="5">
                  <c:v>59.805</c:v>
                </c:pt>
                <c:pt idx="6">
                  <c:v>59.806</c:v>
                </c:pt>
                <c:pt idx="7">
                  <c:v>59.807</c:v>
                </c:pt>
                <c:pt idx="8">
                  <c:v>59.808</c:v>
                </c:pt>
                <c:pt idx="9">
                  <c:v>59.809</c:v>
                </c:pt>
                <c:pt idx="10">
                  <c:v>59.81</c:v>
                </c:pt>
                <c:pt idx="11">
                  <c:v>59.811</c:v>
                </c:pt>
                <c:pt idx="12">
                  <c:v>59.8120000000001</c:v>
                </c:pt>
                <c:pt idx="13">
                  <c:v>59.8130000000001</c:v>
                </c:pt>
                <c:pt idx="14">
                  <c:v>59.8140000000001</c:v>
                </c:pt>
                <c:pt idx="15">
                  <c:v>59.8150000000001</c:v>
                </c:pt>
                <c:pt idx="16">
                  <c:v>59.8160000000001</c:v>
                </c:pt>
                <c:pt idx="17">
                  <c:v>59.8170000000001</c:v>
                </c:pt>
                <c:pt idx="18">
                  <c:v>59.8180000000001</c:v>
                </c:pt>
                <c:pt idx="19">
                  <c:v>59.8190000000001</c:v>
                </c:pt>
                <c:pt idx="20">
                  <c:v>59.8200000000001</c:v>
                </c:pt>
                <c:pt idx="21">
                  <c:v>59.8210000000001</c:v>
                </c:pt>
                <c:pt idx="22">
                  <c:v>59.8220000000001</c:v>
                </c:pt>
                <c:pt idx="23">
                  <c:v>59.8230000000001</c:v>
                </c:pt>
                <c:pt idx="24">
                  <c:v>59.8240000000001</c:v>
                </c:pt>
                <c:pt idx="25">
                  <c:v>59.8250000000001</c:v>
                </c:pt>
                <c:pt idx="26">
                  <c:v>59.8260000000001</c:v>
                </c:pt>
                <c:pt idx="27">
                  <c:v>59.8270000000001</c:v>
                </c:pt>
                <c:pt idx="28">
                  <c:v>59.8280000000001</c:v>
                </c:pt>
                <c:pt idx="29">
                  <c:v>59.8290000000001</c:v>
                </c:pt>
                <c:pt idx="30">
                  <c:v>59.8300000000001</c:v>
                </c:pt>
                <c:pt idx="31">
                  <c:v>59.8310000000001</c:v>
                </c:pt>
                <c:pt idx="32">
                  <c:v>59.8320000000001</c:v>
                </c:pt>
                <c:pt idx="33">
                  <c:v>59.8330000000002</c:v>
                </c:pt>
                <c:pt idx="34">
                  <c:v>59.8340000000002</c:v>
                </c:pt>
                <c:pt idx="35">
                  <c:v>59.8350000000002</c:v>
                </c:pt>
                <c:pt idx="36">
                  <c:v>59.8360000000002</c:v>
                </c:pt>
                <c:pt idx="37">
                  <c:v>59.8370000000002</c:v>
                </c:pt>
                <c:pt idx="38">
                  <c:v>59.8380000000002</c:v>
                </c:pt>
                <c:pt idx="39">
                  <c:v>59.8390000000002</c:v>
                </c:pt>
                <c:pt idx="40">
                  <c:v>59.8400000000002</c:v>
                </c:pt>
                <c:pt idx="41">
                  <c:v>59.8410000000002</c:v>
                </c:pt>
                <c:pt idx="42">
                  <c:v>59.8420000000002</c:v>
                </c:pt>
                <c:pt idx="43">
                  <c:v>59.8430000000002</c:v>
                </c:pt>
                <c:pt idx="44">
                  <c:v>59.8440000000002</c:v>
                </c:pt>
                <c:pt idx="45">
                  <c:v>59.8450000000002</c:v>
                </c:pt>
                <c:pt idx="46">
                  <c:v>59.8460000000002</c:v>
                </c:pt>
                <c:pt idx="47">
                  <c:v>59.8470000000002</c:v>
                </c:pt>
                <c:pt idx="48">
                  <c:v>59.8480000000002</c:v>
                </c:pt>
                <c:pt idx="49">
                  <c:v>59.8490000000002</c:v>
                </c:pt>
                <c:pt idx="50">
                  <c:v>59.8500000000002</c:v>
                </c:pt>
                <c:pt idx="51">
                  <c:v>59.8510000000002</c:v>
                </c:pt>
                <c:pt idx="52">
                  <c:v>59.8520000000002</c:v>
                </c:pt>
                <c:pt idx="53">
                  <c:v>59.8530000000003</c:v>
                </c:pt>
                <c:pt idx="54">
                  <c:v>59.8540000000003</c:v>
                </c:pt>
                <c:pt idx="55">
                  <c:v>59.8550000000003</c:v>
                </c:pt>
                <c:pt idx="56">
                  <c:v>59.8560000000003</c:v>
                </c:pt>
                <c:pt idx="57">
                  <c:v>59.8570000000003</c:v>
                </c:pt>
                <c:pt idx="58">
                  <c:v>59.8580000000003</c:v>
                </c:pt>
                <c:pt idx="59">
                  <c:v>59.8590000000003</c:v>
                </c:pt>
                <c:pt idx="60">
                  <c:v>59.8600000000003</c:v>
                </c:pt>
                <c:pt idx="61">
                  <c:v>59.8610000000003</c:v>
                </c:pt>
                <c:pt idx="62">
                  <c:v>59.8620000000003</c:v>
                </c:pt>
                <c:pt idx="63">
                  <c:v>59.8630000000003</c:v>
                </c:pt>
                <c:pt idx="64">
                  <c:v>59.8640000000003</c:v>
                </c:pt>
                <c:pt idx="65">
                  <c:v>59.8650000000003</c:v>
                </c:pt>
                <c:pt idx="66">
                  <c:v>59.8660000000003</c:v>
                </c:pt>
                <c:pt idx="67">
                  <c:v>59.8670000000003</c:v>
                </c:pt>
                <c:pt idx="68">
                  <c:v>59.8680000000003</c:v>
                </c:pt>
                <c:pt idx="69">
                  <c:v>59.8690000000003</c:v>
                </c:pt>
                <c:pt idx="70">
                  <c:v>59.8700000000003</c:v>
                </c:pt>
                <c:pt idx="71">
                  <c:v>59.8710000000003</c:v>
                </c:pt>
                <c:pt idx="72">
                  <c:v>59.8720000000003</c:v>
                </c:pt>
                <c:pt idx="73">
                  <c:v>59.8730000000003</c:v>
                </c:pt>
                <c:pt idx="74">
                  <c:v>59.8740000000004</c:v>
                </c:pt>
                <c:pt idx="75">
                  <c:v>59.8750000000004</c:v>
                </c:pt>
                <c:pt idx="76">
                  <c:v>59.8760000000004</c:v>
                </c:pt>
                <c:pt idx="77">
                  <c:v>59.8770000000004</c:v>
                </c:pt>
                <c:pt idx="78">
                  <c:v>59.8780000000004</c:v>
                </c:pt>
                <c:pt idx="79">
                  <c:v>59.8790000000004</c:v>
                </c:pt>
                <c:pt idx="80">
                  <c:v>59.8800000000004</c:v>
                </c:pt>
                <c:pt idx="81">
                  <c:v>59.8810000000004</c:v>
                </c:pt>
                <c:pt idx="82">
                  <c:v>59.8820000000004</c:v>
                </c:pt>
                <c:pt idx="83">
                  <c:v>59.8830000000004</c:v>
                </c:pt>
                <c:pt idx="84">
                  <c:v>59.8840000000004</c:v>
                </c:pt>
                <c:pt idx="85">
                  <c:v>59.8850000000004</c:v>
                </c:pt>
                <c:pt idx="86">
                  <c:v>59.8860000000004</c:v>
                </c:pt>
                <c:pt idx="87">
                  <c:v>59.8870000000004</c:v>
                </c:pt>
                <c:pt idx="88">
                  <c:v>59.8880000000004</c:v>
                </c:pt>
                <c:pt idx="89">
                  <c:v>59.8890000000004</c:v>
                </c:pt>
                <c:pt idx="90">
                  <c:v>59.8900000000004</c:v>
                </c:pt>
                <c:pt idx="91">
                  <c:v>59.8910000000004</c:v>
                </c:pt>
                <c:pt idx="92">
                  <c:v>59.8920000000004</c:v>
                </c:pt>
                <c:pt idx="93">
                  <c:v>59.8930000000004</c:v>
                </c:pt>
                <c:pt idx="94">
                  <c:v>59.8940000000004</c:v>
                </c:pt>
                <c:pt idx="95">
                  <c:v>59.8950000000005</c:v>
                </c:pt>
                <c:pt idx="96">
                  <c:v>59.8960000000005</c:v>
                </c:pt>
                <c:pt idx="97">
                  <c:v>59.8970000000005</c:v>
                </c:pt>
                <c:pt idx="98">
                  <c:v>59.8980000000005</c:v>
                </c:pt>
                <c:pt idx="99">
                  <c:v>59.8990000000005</c:v>
                </c:pt>
                <c:pt idx="100">
                  <c:v>59.9000000000005</c:v>
                </c:pt>
                <c:pt idx="101">
                  <c:v>59.9010000000005</c:v>
                </c:pt>
                <c:pt idx="102">
                  <c:v>59.9020000000005</c:v>
                </c:pt>
                <c:pt idx="103">
                  <c:v>59.9030000000005</c:v>
                </c:pt>
                <c:pt idx="104">
                  <c:v>59.9040000000005</c:v>
                </c:pt>
                <c:pt idx="105">
                  <c:v>59.9050000000005</c:v>
                </c:pt>
                <c:pt idx="106">
                  <c:v>59.9060000000005</c:v>
                </c:pt>
                <c:pt idx="107">
                  <c:v>59.9070000000005</c:v>
                </c:pt>
                <c:pt idx="108">
                  <c:v>59.9080000000005</c:v>
                </c:pt>
                <c:pt idx="109">
                  <c:v>59.9090000000005</c:v>
                </c:pt>
                <c:pt idx="110">
                  <c:v>59.9100000000005</c:v>
                </c:pt>
                <c:pt idx="111">
                  <c:v>59.9110000000005</c:v>
                </c:pt>
                <c:pt idx="112">
                  <c:v>59.9120000000005</c:v>
                </c:pt>
                <c:pt idx="113">
                  <c:v>59.9130000000005</c:v>
                </c:pt>
                <c:pt idx="114">
                  <c:v>59.9140000000005</c:v>
                </c:pt>
                <c:pt idx="115">
                  <c:v>59.9150000000005</c:v>
                </c:pt>
                <c:pt idx="116">
                  <c:v>59.9160000000006</c:v>
                </c:pt>
                <c:pt idx="117">
                  <c:v>59.9170000000006</c:v>
                </c:pt>
                <c:pt idx="118">
                  <c:v>59.9180000000006</c:v>
                </c:pt>
                <c:pt idx="119">
                  <c:v>59.9190000000006</c:v>
                </c:pt>
                <c:pt idx="120">
                  <c:v>59.9200000000006</c:v>
                </c:pt>
                <c:pt idx="121">
                  <c:v>59.9210000000006</c:v>
                </c:pt>
                <c:pt idx="122">
                  <c:v>59.9220000000006</c:v>
                </c:pt>
                <c:pt idx="123">
                  <c:v>59.9230000000006</c:v>
                </c:pt>
                <c:pt idx="124">
                  <c:v>59.9240000000006</c:v>
                </c:pt>
                <c:pt idx="125">
                  <c:v>59.9250000000006</c:v>
                </c:pt>
                <c:pt idx="126">
                  <c:v>59.9260000000006</c:v>
                </c:pt>
                <c:pt idx="127">
                  <c:v>59.9270000000006</c:v>
                </c:pt>
                <c:pt idx="128">
                  <c:v>59.9280000000006</c:v>
                </c:pt>
                <c:pt idx="129">
                  <c:v>59.9290000000006</c:v>
                </c:pt>
                <c:pt idx="130">
                  <c:v>59.9300000000006</c:v>
                </c:pt>
                <c:pt idx="131">
                  <c:v>59.9310000000006</c:v>
                </c:pt>
                <c:pt idx="132">
                  <c:v>59.9320000000006</c:v>
                </c:pt>
                <c:pt idx="133">
                  <c:v>59.9330000000006</c:v>
                </c:pt>
                <c:pt idx="134">
                  <c:v>59.9340000000006</c:v>
                </c:pt>
                <c:pt idx="135">
                  <c:v>59.9350000000006</c:v>
                </c:pt>
                <c:pt idx="136">
                  <c:v>59.9360000000006</c:v>
                </c:pt>
                <c:pt idx="137">
                  <c:v>59.9370000000007</c:v>
                </c:pt>
                <c:pt idx="138">
                  <c:v>59.9380000000007</c:v>
                </c:pt>
                <c:pt idx="139">
                  <c:v>59.9390000000007</c:v>
                </c:pt>
                <c:pt idx="140">
                  <c:v>59.9400000000007</c:v>
                </c:pt>
                <c:pt idx="141">
                  <c:v>59.9410000000007</c:v>
                </c:pt>
                <c:pt idx="142">
                  <c:v>59.9420000000007</c:v>
                </c:pt>
                <c:pt idx="143">
                  <c:v>59.9430000000007</c:v>
                </c:pt>
                <c:pt idx="144">
                  <c:v>59.9440000000007</c:v>
                </c:pt>
                <c:pt idx="145">
                  <c:v>59.9450000000007</c:v>
                </c:pt>
                <c:pt idx="146">
                  <c:v>59.9460000000007</c:v>
                </c:pt>
                <c:pt idx="147">
                  <c:v>59.9470000000007</c:v>
                </c:pt>
                <c:pt idx="148">
                  <c:v>59.9480000000007</c:v>
                </c:pt>
                <c:pt idx="149">
                  <c:v>59.9490000000007</c:v>
                </c:pt>
                <c:pt idx="150">
                  <c:v>59.9500000000007</c:v>
                </c:pt>
                <c:pt idx="151">
                  <c:v>59.9510000000007</c:v>
                </c:pt>
                <c:pt idx="152">
                  <c:v>59.9520000000007</c:v>
                </c:pt>
                <c:pt idx="153">
                  <c:v>59.9530000000007</c:v>
                </c:pt>
                <c:pt idx="154">
                  <c:v>59.9540000000007</c:v>
                </c:pt>
                <c:pt idx="155">
                  <c:v>59.9550000000007</c:v>
                </c:pt>
                <c:pt idx="156">
                  <c:v>59.9560000000007</c:v>
                </c:pt>
                <c:pt idx="157">
                  <c:v>59.9570000000007</c:v>
                </c:pt>
                <c:pt idx="158">
                  <c:v>59.9580000000008</c:v>
                </c:pt>
                <c:pt idx="159">
                  <c:v>59.9590000000008</c:v>
                </c:pt>
                <c:pt idx="160">
                  <c:v>59.9600000000008</c:v>
                </c:pt>
                <c:pt idx="161">
                  <c:v>59.9610000000008</c:v>
                </c:pt>
                <c:pt idx="162">
                  <c:v>59.9620000000008</c:v>
                </c:pt>
                <c:pt idx="163">
                  <c:v>59.9630000000008</c:v>
                </c:pt>
                <c:pt idx="164">
                  <c:v>59.9640000000008</c:v>
                </c:pt>
                <c:pt idx="165">
                  <c:v>59.9650000000008</c:v>
                </c:pt>
                <c:pt idx="166">
                  <c:v>59.9660000000008</c:v>
                </c:pt>
                <c:pt idx="167">
                  <c:v>59.9670000000008</c:v>
                </c:pt>
                <c:pt idx="168">
                  <c:v>59.9680000000008</c:v>
                </c:pt>
                <c:pt idx="169">
                  <c:v>59.9690000000008</c:v>
                </c:pt>
                <c:pt idx="170">
                  <c:v>59.9700000000008</c:v>
                </c:pt>
                <c:pt idx="171">
                  <c:v>59.9710000000008</c:v>
                </c:pt>
                <c:pt idx="172">
                  <c:v>59.9720000000008</c:v>
                </c:pt>
                <c:pt idx="173">
                  <c:v>59.9730000000008</c:v>
                </c:pt>
                <c:pt idx="174">
                  <c:v>59.9740000000008</c:v>
                </c:pt>
                <c:pt idx="175">
                  <c:v>59.9750000000008</c:v>
                </c:pt>
                <c:pt idx="176">
                  <c:v>59.9760000000008</c:v>
                </c:pt>
                <c:pt idx="177">
                  <c:v>59.9770000000008</c:v>
                </c:pt>
                <c:pt idx="178">
                  <c:v>59.9780000000008</c:v>
                </c:pt>
                <c:pt idx="179">
                  <c:v>59.9790000000009</c:v>
                </c:pt>
                <c:pt idx="180">
                  <c:v>59.9795</c:v>
                </c:pt>
                <c:pt idx="181">
                  <c:v>59.9799</c:v>
                </c:pt>
                <c:pt idx="182">
                  <c:v>59.9800000000009</c:v>
                </c:pt>
                <c:pt idx="183">
                  <c:v>59.9801</c:v>
                </c:pt>
                <c:pt idx="184">
                  <c:v>59.9805</c:v>
                </c:pt>
                <c:pt idx="185">
                  <c:v>59.9810000000009</c:v>
                </c:pt>
                <c:pt idx="186">
                  <c:v>59.9820000000009</c:v>
                </c:pt>
                <c:pt idx="187">
                  <c:v>59.9830000000009</c:v>
                </c:pt>
                <c:pt idx="188">
                  <c:v>59.9840000000009</c:v>
                </c:pt>
                <c:pt idx="189">
                  <c:v>59.9850000000009</c:v>
                </c:pt>
                <c:pt idx="190">
                  <c:v>59.9860000000009</c:v>
                </c:pt>
                <c:pt idx="191">
                  <c:v>59.9870000000009</c:v>
                </c:pt>
                <c:pt idx="192">
                  <c:v>59.9880000000009</c:v>
                </c:pt>
                <c:pt idx="193">
                  <c:v>59.9890000000009</c:v>
                </c:pt>
                <c:pt idx="194">
                  <c:v>59.9900000000009</c:v>
                </c:pt>
                <c:pt idx="195">
                  <c:v>59.9910000000009</c:v>
                </c:pt>
                <c:pt idx="196">
                  <c:v>59.9920000000009</c:v>
                </c:pt>
                <c:pt idx="197">
                  <c:v>59.9930000000009</c:v>
                </c:pt>
                <c:pt idx="198">
                  <c:v>59.9940000000009</c:v>
                </c:pt>
                <c:pt idx="199">
                  <c:v>59.9950000000009</c:v>
                </c:pt>
                <c:pt idx="200">
                  <c:v>59.9960000000009</c:v>
                </c:pt>
                <c:pt idx="201">
                  <c:v>59.9970000000009</c:v>
                </c:pt>
                <c:pt idx="202">
                  <c:v>59.9980000000009</c:v>
                </c:pt>
                <c:pt idx="203">
                  <c:v>59.999</c:v>
                </c:pt>
                <c:pt idx="204">
                  <c:v>59.9995</c:v>
                </c:pt>
                <c:pt idx="205">
                  <c:v>59.9999</c:v>
                </c:pt>
                <c:pt idx="206">
                  <c:v>60.0001</c:v>
                </c:pt>
                <c:pt idx="207">
                  <c:v>60.0005</c:v>
                </c:pt>
                <c:pt idx="208">
                  <c:v>60.001000000001</c:v>
                </c:pt>
                <c:pt idx="209">
                  <c:v>60.002000000001</c:v>
                </c:pt>
                <c:pt idx="210">
                  <c:v>60.003000000001</c:v>
                </c:pt>
                <c:pt idx="211">
                  <c:v>60.004000000001</c:v>
                </c:pt>
                <c:pt idx="212">
                  <c:v>60.005000000001</c:v>
                </c:pt>
                <c:pt idx="213">
                  <c:v>60.006000000001</c:v>
                </c:pt>
                <c:pt idx="214">
                  <c:v>60.007000000001</c:v>
                </c:pt>
                <c:pt idx="215">
                  <c:v>60.008000000001</c:v>
                </c:pt>
                <c:pt idx="216">
                  <c:v>60.009000000001</c:v>
                </c:pt>
                <c:pt idx="217">
                  <c:v>60.010000000001</c:v>
                </c:pt>
                <c:pt idx="218">
                  <c:v>60.011000000001</c:v>
                </c:pt>
                <c:pt idx="219">
                  <c:v>60.012000000001</c:v>
                </c:pt>
                <c:pt idx="220">
                  <c:v>60.013000000001</c:v>
                </c:pt>
                <c:pt idx="221">
                  <c:v>60.014000000001</c:v>
                </c:pt>
                <c:pt idx="222">
                  <c:v>60.015000000001</c:v>
                </c:pt>
                <c:pt idx="223">
                  <c:v>60.016000000001</c:v>
                </c:pt>
                <c:pt idx="224">
                  <c:v>60.017000000001</c:v>
                </c:pt>
                <c:pt idx="225">
                  <c:v>60.018000000001</c:v>
                </c:pt>
                <c:pt idx="226">
                  <c:v>60.019</c:v>
                </c:pt>
                <c:pt idx="227">
                  <c:v>60.0195</c:v>
                </c:pt>
                <c:pt idx="228">
                  <c:v>60.0199</c:v>
                </c:pt>
              </c:numCache>
            </c:numRef>
          </c:xVal>
          <c:yVal>
            <c:numRef>
              <c:f>Parameters!$E$8:$E$419</c:f>
            </c:numRef>
          </c:yVal>
          <c:smooth val="1"/>
        </c:ser>
        <c:ser>
          <c:idx val="3"/>
          <c:order val="1"/>
          <c:tx>
            <c:v>BAAL_Low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Parameters!$D$8:$D$236</c:f>
              <c:numCache>
                <c:ptCount val="229"/>
                <c:pt idx="0">
                  <c:v>59.8</c:v>
                </c:pt>
                <c:pt idx="1">
                  <c:v>59.801</c:v>
                </c:pt>
                <c:pt idx="2">
                  <c:v>59.802</c:v>
                </c:pt>
                <c:pt idx="3">
                  <c:v>59.803</c:v>
                </c:pt>
                <c:pt idx="4">
                  <c:v>59.804</c:v>
                </c:pt>
                <c:pt idx="5">
                  <c:v>59.805</c:v>
                </c:pt>
                <c:pt idx="6">
                  <c:v>59.806</c:v>
                </c:pt>
                <c:pt idx="7">
                  <c:v>59.807</c:v>
                </c:pt>
                <c:pt idx="8">
                  <c:v>59.808</c:v>
                </c:pt>
                <c:pt idx="9">
                  <c:v>59.809</c:v>
                </c:pt>
                <c:pt idx="10">
                  <c:v>59.81</c:v>
                </c:pt>
                <c:pt idx="11">
                  <c:v>59.811</c:v>
                </c:pt>
                <c:pt idx="12">
                  <c:v>59.8120000000001</c:v>
                </c:pt>
                <c:pt idx="13">
                  <c:v>59.8130000000001</c:v>
                </c:pt>
                <c:pt idx="14">
                  <c:v>59.8140000000001</c:v>
                </c:pt>
                <c:pt idx="15">
                  <c:v>59.8150000000001</c:v>
                </c:pt>
                <c:pt idx="16">
                  <c:v>59.8160000000001</c:v>
                </c:pt>
                <c:pt idx="17">
                  <c:v>59.8170000000001</c:v>
                </c:pt>
                <c:pt idx="18">
                  <c:v>59.8180000000001</c:v>
                </c:pt>
                <c:pt idx="19">
                  <c:v>59.8190000000001</c:v>
                </c:pt>
                <c:pt idx="20">
                  <c:v>59.8200000000001</c:v>
                </c:pt>
                <c:pt idx="21">
                  <c:v>59.8210000000001</c:v>
                </c:pt>
                <c:pt idx="22">
                  <c:v>59.8220000000001</c:v>
                </c:pt>
                <c:pt idx="23">
                  <c:v>59.8230000000001</c:v>
                </c:pt>
                <c:pt idx="24">
                  <c:v>59.8240000000001</c:v>
                </c:pt>
                <c:pt idx="25">
                  <c:v>59.8250000000001</c:v>
                </c:pt>
                <c:pt idx="26">
                  <c:v>59.8260000000001</c:v>
                </c:pt>
                <c:pt idx="27">
                  <c:v>59.8270000000001</c:v>
                </c:pt>
                <c:pt idx="28">
                  <c:v>59.8280000000001</c:v>
                </c:pt>
                <c:pt idx="29">
                  <c:v>59.8290000000001</c:v>
                </c:pt>
                <c:pt idx="30">
                  <c:v>59.8300000000001</c:v>
                </c:pt>
                <c:pt idx="31">
                  <c:v>59.8310000000001</c:v>
                </c:pt>
                <c:pt idx="32">
                  <c:v>59.8320000000001</c:v>
                </c:pt>
                <c:pt idx="33">
                  <c:v>59.8330000000002</c:v>
                </c:pt>
                <c:pt idx="34">
                  <c:v>59.8340000000002</c:v>
                </c:pt>
                <c:pt idx="35">
                  <c:v>59.8350000000002</c:v>
                </c:pt>
                <c:pt idx="36">
                  <c:v>59.8360000000002</c:v>
                </c:pt>
                <c:pt idx="37">
                  <c:v>59.8370000000002</c:v>
                </c:pt>
                <c:pt idx="38">
                  <c:v>59.8380000000002</c:v>
                </c:pt>
                <c:pt idx="39">
                  <c:v>59.8390000000002</c:v>
                </c:pt>
                <c:pt idx="40">
                  <c:v>59.8400000000002</c:v>
                </c:pt>
                <c:pt idx="41">
                  <c:v>59.8410000000002</c:v>
                </c:pt>
                <c:pt idx="42">
                  <c:v>59.8420000000002</c:v>
                </c:pt>
                <c:pt idx="43">
                  <c:v>59.8430000000002</c:v>
                </c:pt>
                <c:pt idx="44">
                  <c:v>59.8440000000002</c:v>
                </c:pt>
                <c:pt idx="45">
                  <c:v>59.8450000000002</c:v>
                </c:pt>
                <c:pt idx="46">
                  <c:v>59.8460000000002</c:v>
                </c:pt>
                <c:pt idx="47">
                  <c:v>59.8470000000002</c:v>
                </c:pt>
                <c:pt idx="48">
                  <c:v>59.8480000000002</c:v>
                </c:pt>
                <c:pt idx="49">
                  <c:v>59.8490000000002</c:v>
                </c:pt>
                <c:pt idx="50">
                  <c:v>59.8500000000002</c:v>
                </c:pt>
                <c:pt idx="51">
                  <c:v>59.8510000000002</c:v>
                </c:pt>
                <c:pt idx="52">
                  <c:v>59.8520000000002</c:v>
                </c:pt>
                <c:pt idx="53">
                  <c:v>59.8530000000003</c:v>
                </c:pt>
                <c:pt idx="54">
                  <c:v>59.8540000000003</c:v>
                </c:pt>
                <c:pt idx="55">
                  <c:v>59.8550000000003</c:v>
                </c:pt>
                <c:pt idx="56">
                  <c:v>59.8560000000003</c:v>
                </c:pt>
                <c:pt idx="57">
                  <c:v>59.8570000000003</c:v>
                </c:pt>
                <c:pt idx="58">
                  <c:v>59.8580000000003</c:v>
                </c:pt>
                <c:pt idx="59">
                  <c:v>59.8590000000003</c:v>
                </c:pt>
                <c:pt idx="60">
                  <c:v>59.8600000000003</c:v>
                </c:pt>
                <c:pt idx="61">
                  <c:v>59.8610000000003</c:v>
                </c:pt>
                <c:pt idx="62">
                  <c:v>59.8620000000003</c:v>
                </c:pt>
                <c:pt idx="63">
                  <c:v>59.8630000000003</c:v>
                </c:pt>
                <c:pt idx="64">
                  <c:v>59.8640000000003</c:v>
                </c:pt>
                <c:pt idx="65">
                  <c:v>59.8650000000003</c:v>
                </c:pt>
                <c:pt idx="66">
                  <c:v>59.8660000000003</c:v>
                </c:pt>
                <c:pt idx="67">
                  <c:v>59.8670000000003</c:v>
                </c:pt>
                <c:pt idx="68">
                  <c:v>59.8680000000003</c:v>
                </c:pt>
                <c:pt idx="69">
                  <c:v>59.8690000000003</c:v>
                </c:pt>
                <c:pt idx="70">
                  <c:v>59.8700000000003</c:v>
                </c:pt>
                <c:pt idx="71">
                  <c:v>59.8710000000003</c:v>
                </c:pt>
                <c:pt idx="72">
                  <c:v>59.8720000000003</c:v>
                </c:pt>
                <c:pt idx="73">
                  <c:v>59.8730000000003</c:v>
                </c:pt>
                <c:pt idx="74">
                  <c:v>59.8740000000004</c:v>
                </c:pt>
                <c:pt idx="75">
                  <c:v>59.8750000000004</c:v>
                </c:pt>
                <c:pt idx="76">
                  <c:v>59.8760000000004</c:v>
                </c:pt>
                <c:pt idx="77">
                  <c:v>59.8770000000004</c:v>
                </c:pt>
                <c:pt idx="78">
                  <c:v>59.8780000000004</c:v>
                </c:pt>
                <c:pt idx="79">
                  <c:v>59.8790000000004</c:v>
                </c:pt>
                <c:pt idx="80">
                  <c:v>59.8800000000004</c:v>
                </c:pt>
                <c:pt idx="81">
                  <c:v>59.8810000000004</c:v>
                </c:pt>
                <c:pt idx="82">
                  <c:v>59.8820000000004</c:v>
                </c:pt>
                <c:pt idx="83">
                  <c:v>59.8830000000004</c:v>
                </c:pt>
                <c:pt idx="84">
                  <c:v>59.8840000000004</c:v>
                </c:pt>
                <c:pt idx="85">
                  <c:v>59.8850000000004</c:v>
                </c:pt>
                <c:pt idx="86">
                  <c:v>59.8860000000004</c:v>
                </c:pt>
                <c:pt idx="87">
                  <c:v>59.8870000000004</c:v>
                </c:pt>
                <c:pt idx="88">
                  <c:v>59.8880000000004</c:v>
                </c:pt>
                <c:pt idx="89">
                  <c:v>59.8890000000004</c:v>
                </c:pt>
                <c:pt idx="90">
                  <c:v>59.8900000000004</c:v>
                </c:pt>
                <c:pt idx="91">
                  <c:v>59.8910000000004</c:v>
                </c:pt>
                <c:pt idx="92">
                  <c:v>59.8920000000004</c:v>
                </c:pt>
                <c:pt idx="93">
                  <c:v>59.8930000000004</c:v>
                </c:pt>
                <c:pt idx="94">
                  <c:v>59.8940000000004</c:v>
                </c:pt>
                <c:pt idx="95">
                  <c:v>59.8950000000005</c:v>
                </c:pt>
                <c:pt idx="96">
                  <c:v>59.8960000000005</c:v>
                </c:pt>
                <c:pt idx="97">
                  <c:v>59.8970000000005</c:v>
                </c:pt>
                <c:pt idx="98">
                  <c:v>59.8980000000005</c:v>
                </c:pt>
                <c:pt idx="99">
                  <c:v>59.8990000000005</c:v>
                </c:pt>
                <c:pt idx="100">
                  <c:v>59.9000000000005</c:v>
                </c:pt>
                <c:pt idx="101">
                  <c:v>59.9010000000005</c:v>
                </c:pt>
                <c:pt idx="102">
                  <c:v>59.9020000000005</c:v>
                </c:pt>
                <c:pt idx="103">
                  <c:v>59.9030000000005</c:v>
                </c:pt>
                <c:pt idx="104">
                  <c:v>59.9040000000005</c:v>
                </c:pt>
                <c:pt idx="105">
                  <c:v>59.9050000000005</c:v>
                </c:pt>
                <c:pt idx="106">
                  <c:v>59.9060000000005</c:v>
                </c:pt>
                <c:pt idx="107">
                  <c:v>59.9070000000005</c:v>
                </c:pt>
                <c:pt idx="108">
                  <c:v>59.9080000000005</c:v>
                </c:pt>
                <c:pt idx="109">
                  <c:v>59.9090000000005</c:v>
                </c:pt>
                <c:pt idx="110">
                  <c:v>59.9100000000005</c:v>
                </c:pt>
                <c:pt idx="111">
                  <c:v>59.9110000000005</c:v>
                </c:pt>
                <c:pt idx="112">
                  <c:v>59.9120000000005</c:v>
                </c:pt>
                <c:pt idx="113">
                  <c:v>59.9130000000005</c:v>
                </c:pt>
                <c:pt idx="114">
                  <c:v>59.9140000000005</c:v>
                </c:pt>
                <c:pt idx="115">
                  <c:v>59.9150000000005</c:v>
                </c:pt>
                <c:pt idx="116">
                  <c:v>59.9160000000006</c:v>
                </c:pt>
                <c:pt idx="117">
                  <c:v>59.9170000000006</c:v>
                </c:pt>
                <c:pt idx="118">
                  <c:v>59.9180000000006</c:v>
                </c:pt>
                <c:pt idx="119">
                  <c:v>59.9190000000006</c:v>
                </c:pt>
                <c:pt idx="120">
                  <c:v>59.9200000000006</c:v>
                </c:pt>
                <c:pt idx="121">
                  <c:v>59.9210000000006</c:v>
                </c:pt>
                <c:pt idx="122">
                  <c:v>59.9220000000006</c:v>
                </c:pt>
                <c:pt idx="123">
                  <c:v>59.9230000000006</c:v>
                </c:pt>
                <c:pt idx="124">
                  <c:v>59.9240000000006</c:v>
                </c:pt>
                <c:pt idx="125">
                  <c:v>59.9250000000006</c:v>
                </c:pt>
                <c:pt idx="126">
                  <c:v>59.9260000000006</c:v>
                </c:pt>
                <c:pt idx="127">
                  <c:v>59.9270000000006</c:v>
                </c:pt>
                <c:pt idx="128">
                  <c:v>59.9280000000006</c:v>
                </c:pt>
                <c:pt idx="129">
                  <c:v>59.9290000000006</c:v>
                </c:pt>
                <c:pt idx="130">
                  <c:v>59.9300000000006</c:v>
                </c:pt>
                <c:pt idx="131">
                  <c:v>59.9310000000006</c:v>
                </c:pt>
                <c:pt idx="132">
                  <c:v>59.9320000000006</c:v>
                </c:pt>
                <c:pt idx="133">
                  <c:v>59.9330000000006</c:v>
                </c:pt>
                <c:pt idx="134">
                  <c:v>59.9340000000006</c:v>
                </c:pt>
                <c:pt idx="135">
                  <c:v>59.9350000000006</c:v>
                </c:pt>
                <c:pt idx="136">
                  <c:v>59.9360000000006</c:v>
                </c:pt>
                <c:pt idx="137">
                  <c:v>59.9370000000007</c:v>
                </c:pt>
                <c:pt idx="138">
                  <c:v>59.9380000000007</c:v>
                </c:pt>
                <c:pt idx="139">
                  <c:v>59.9390000000007</c:v>
                </c:pt>
                <c:pt idx="140">
                  <c:v>59.9400000000007</c:v>
                </c:pt>
                <c:pt idx="141">
                  <c:v>59.9410000000007</c:v>
                </c:pt>
                <c:pt idx="142">
                  <c:v>59.9420000000007</c:v>
                </c:pt>
                <c:pt idx="143">
                  <c:v>59.9430000000007</c:v>
                </c:pt>
                <c:pt idx="144">
                  <c:v>59.9440000000007</c:v>
                </c:pt>
                <c:pt idx="145">
                  <c:v>59.9450000000007</c:v>
                </c:pt>
                <c:pt idx="146">
                  <c:v>59.9460000000007</c:v>
                </c:pt>
                <c:pt idx="147">
                  <c:v>59.9470000000007</c:v>
                </c:pt>
                <c:pt idx="148">
                  <c:v>59.9480000000007</c:v>
                </c:pt>
                <c:pt idx="149">
                  <c:v>59.9490000000007</c:v>
                </c:pt>
                <c:pt idx="150">
                  <c:v>59.9500000000007</c:v>
                </c:pt>
                <c:pt idx="151">
                  <c:v>59.9510000000007</c:v>
                </c:pt>
                <c:pt idx="152">
                  <c:v>59.9520000000007</c:v>
                </c:pt>
                <c:pt idx="153">
                  <c:v>59.9530000000007</c:v>
                </c:pt>
                <c:pt idx="154">
                  <c:v>59.9540000000007</c:v>
                </c:pt>
                <c:pt idx="155">
                  <c:v>59.9550000000007</c:v>
                </c:pt>
                <c:pt idx="156">
                  <c:v>59.9560000000007</c:v>
                </c:pt>
                <c:pt idx="157">
                  <c:v>59.9570000000007</c:v>
                </c:pt>
                <c:pt idx="158">
                  <c:v>59.9580000000008</c:v>
                </c:pt>
                <c:pt idx="159">
                  <c:v>59.9590000000008</c:v>
                </c:pt>
                <c:pt idx="160">
                  <c:v>59.9600000000008</c:v>
                </c:pt>
                <c:pt idx="161">
                  <c:v>59.9610000000008</c:v>
                </c:pt>
                <c:pt idx="162">
                  <c:v>59.9620000000008</c:v>
                </c:pt>
                <c:pt idx="163">
                  <c:v>59.9630000000008</c:v>
                </c:pt>
                <c:pt idx="164">
                  <c:v>59.9640000000008</c:v>
                </c:pt>
                <c:pt idx="165">
                  <c:v>59.9650000000008</c:v>
                </c:pt>
                <c:pt idx="166">
                  <c:v>59.9660000000008</c:v>
                </c:pt>
                <c:pt idx="167">
                  <c:v>59.9670000000008</c:v>
                </c:pt>
                <c:pt idx="168">
                  <c:v>59.9680000000008</c:v>
                </c:pt>
                <c:pt idx="169">
                  <c:v>59.9690000000008</c:v>
                </c:pt>
                <c:pt idx="170">
                  <c:v>59.9700000000008</c:v>
                </c:pt>
                <c:pt idx="171">
                  <c:v>59.9710000000008</c:v>
                </c:pt>
                <c:pt idx="172">
                  <c:v>59.9720000000008</c:v>
                </c:pt>
                <c:pt idx="173">
                  <c:v>59.9730000000008</c:v>
                </c:pt>
                <c:pt idx="174">
                  <c:v>59.9740000000008</c:v>
                </c:pt>
                <c:pt idx="175">
                  <c:v>59.9750000000008</c:v>
                </c:pt>
                <c:pt idx="176">
                  <c:v>59.9760000000008</c:v>
                </c:pt>
                <c:pt idx="177">
                  <c:v>59.9770000000008</c:v>
                </c:pt>
                <c:pt idx="178">
                  <c:v>59.9780000000008</c:v>
                </c:pt>
                <c:pt idx="179">
                  <c:v>59.9790000000009</c:v>
                </c:pt>
                <c:pt idx="180">
                  <c:v>59.9795</c:v>
                </c:pt>
                <c:pt idx="181">
                  <c:v>59.9799</c:v>
                </c:pt>
                <c:pt idx="182">
                  <c:v>59.9800000000009</c:v>
                </c:pt>
                <c:pt idx="183">
                  <c:v>59.9801</c:v>
                </c:pt>
                <c:pt idx="184">
                  <c:v>59.9805</c:v>
                </c:pt>
                <c:pt idx="185">
                  <c:v>59.9810000000009</c:v>
                </c:pt>
                <c:pt idx="186">
                  <c:v>59.9820000000009</c:v>
                </c:pt>
                <c:pt idx="187">
                  <c:v>59.9830000000009</c:v>
                </c:pt>
                <c:pt idx="188">
                  <c:v>59.9840000000009</c:v>
                </c:pt>
                <c:pt idx="189">
                  <c:v>59.9850000000009</c:v>
                </c:pt>
                <c:pt idx="190">
                  <c:v>59.9860000000009</c:v>
                </c:pt>
                <c:pt idx="191">
                  <c:v>59.9870000000009</c:v>
                </c:pt>
                <c:pt idx="192">
                  <c:v>59.9880000000009</c:v>
                </c:pt>
                <c:pt idx="193">
                  <c:v>59.9890000000009</c:v>
                </c:pt>
                <c:pt idx="194">
                  <c:v>59.9900000000009</c:v>
                </c:pt>
                <c:pt idx="195">
                  <c:v>59.9910000000009</c:v>
                </c:pt>
                <c:pt idx="196">
                  <c:v>59.9920000000009</c:v>
                </c:pt>
                <c:pt idx="197">
                  <c:v>59.9930000000009</c:v>
                </c:pt>
                <c:pt idx="198">
                  <c:v>59.9940000000009</c:v>
                </c:pt>
                <c:pt idx="199">
                  <c:v>59.9950000000009</c:v>
                </c:pt>
                <c:pt idx="200">
                  <c:v>59.9960000000009</c:v>
                </c:pt>
                <c:pt idx="201">
                  <c:v>59.9970000000009</c:v>
                </c:pt>
                <c:pt idx="202">
                  <c:v>59.9980000000009</c:v>
                </c:pt>
                <c:pt idx="203">
                  <c:v>59.999</c:v>
                </c:pt>
                <c:pt idx="204">
                  <c:v>59.9995</c:v>
                </c:pt>
                <c:pt idx="205">
                  <c:v>59.9999</c:v>
                </c:pt>
                <c:pt idx="206">
                  <c:v>60.0001</c:v>
                </c:pt>
                <c:pt idx="207">
                  <c:v>60.0005</c:v>
                </c:pt>
                <c:pt idx="208">
                  <c:v>60.001000000001</c:v>
                </c:pt>
                <c:pt idx="209">
                  <c:v>60.002000000001</c:v>
                </c:pt>
                <c:pt idx="210">
                  <c:v>60.003000000001</c:v>
                </c:pt>
                <c:pt idx="211">
                  <c:v>60.004000000001</c:v>
                </c:pt>
                <c:pt idx="212">
                  <c:v>60.005000000001</c:v>
                </c:pt>
                <c:pt idx="213">
                  <c:v>60.006000000001</c:v>
                </c:pt>
                <c:pt idx="214">
                  <c:v>60.007000000001</c:v>
                </c:pt>
                <c:pt idx="215">
                  <c:v>60.008000000001</c:v>
                </c:pt>
                <c:pt idx="216">
                  <c:v>60.009000000001</c:v>
                </c:pt>
                <c:pt idx="217">
                  <c:v>60.010000000001</c:v>
                </c:pt>
                <c:pt idx="218">
                  <c:v>60.011000000001</c:v>
                </c:pt>
                <c:pt idx="219">
                  <c:v>60.012000000001</c:v>
                </c:pt>
                <c:pt idx="220">
                  <c:v>60.013000000001</c:v>
                </c:pt>
                <c:pt idx="221">
                  <c:v>60.014000000001</c:v>
                </c:pt>
                <c:pt idx="222">
                  <c:v>60.015000000001</c:v>
                </c:pt>
                <c:pt idx="223">
                  <c:v>60.016000000001</c:v>
                </c:pt>
                <c:pt idx="224">
                  <c:v>60.017000000001</c:v>
                </c:pt>
                <c:pt idx="225">
                  <c:v>60.018000000001</c:v>
                </c:pt>
                <c:pt idx="226">
                  <c:v>60.019</c:v>
                </c:pt>
                <c:pt idx="227">
                  <c:v>60.0195</c:v>
                </c:pt>
                <c:pt idx="228">
                  <c:v>60.0199</c:v>
                </c:pt>
              </c:numCache>
            </c:numRef>
          </c:xVal>
          <c:yVal>
            <c:numRef>
              <c:f>Parameters!$H$8:$H$236</c:f>
              <c:numCache>
                <c:ptCount val="229"/>
                <c:pt idx="0">
                  <c:v>-13.254545394298166</c:v>
                </c:pt>
                <c:pt idx="1">
                  <c:v>-13.315068432352223</c:v>
                </c:pt>
                <c:pt idx="2">
                  <c:v>-13.376146727633152</c:v>
                </c:pt>
                <c:pt idx="3">
                  <c:v>-13.437787956508545</c:v>
                </c:pt>
                <c:pt idx="4">
                  <c:v>-13.499999937500956</c:v>
                </c:pt>
                <c:pt idx="5">
                  <c:v>-13.562790634592485</c:v>
                </c:pt>
                <c:pt idx="6">
                  <c:v>-13.62616816062605</c:v>
                </c:pt>
                <c:pt idx="7">
                  <c:v>-13.690140780798437</c:v>
                </c:pt>
                <c:pt idx="8">
                  <c:v>-13.754716916252164</c:v>
                </c:pt>
                <c:pt idx="9">
                  <c:v>-13.81990514777364</c:v>
                </c:pt>
                <c:pt idx="10">
                  <c:v>-13.885714219592833</c:v>
                </c:pt>
                <c:pt idx="11">
                  <c:v>-13.952153043291979</c:v>
                </c:pt>
                <c:pt idx="12">
                  <c:v>-14.019230701838017</c:v>
                </c:pt>
                <c:pt idx="13">
                  <c:v>-14.086956453693988</c:v>
                </c:pt>
                <c:pt idx="14">
                  <c:v>-14.1553397371177</c:v>
                </c:pt>
                <c:pt idx="15">
                  <c:v>-14.224390174522776</c:v>
                </c:pt>
                <c:pt idx="16">
                  <c:v>-14.29411757699763</c:v>
                </c:pt>
                <c:pt idx="17">
                  <c:v>-14.364531948951111</c:v>
                </c:pt>
                <c:pt idx="18">
                  <c:v>-14.43564349290068</c:v>
                </c:pt>
                <c:pt idx="19">
                  <c:v>-14.507462614398976</c:v>
                </c:pt>
                <c:pt idx="20">
                  <c:v>-14.579999927108151</c:v>
                </c:pt>
                <c:pt idx="21">
                  <c:v>-14.653266258031843</c:v>
                </c:pt>
                <c:pt idx="22">
                  <c:v>-14.727272652901048</c:v>
                </c:pt>
                <c:pt idx="23">
                  <c:v>-14.802030381723974</c:v>
                </c:pt>
                <c:pt idx="24">
                  <c:v>-14.877550944510586</c:v>
                </c:pt>
                <c:pt idx="25">
                  <c:v>-14.953846077168505</c:v>
                </c:pt>
                <c:pt idx="26">
                  <c:v>-15.030927757581182</c:v>
                </c:pt>
                <c:pt idx="27">
                  <c:v>-15.108808211880007</c:v>
                </c:pt>
                <c:pt idx="28">
                  <c:v>-15.187499920907445</c:v>
                </c:pt>
                <c:pt idx="29">
                  <c:v>-15.267015626883172</c:v>
                </c:pt>
                <c:pt idx="30">
                  <c:v>-15.347368340285817</c:v>
                </c:pt>
                <c:pt idx="31">
                  <c:v>-15.428571346948061</c:v>
                </c:pt>
                <c:pt idx="32">
                  <c:v>-15.510638215378131</c:v>
                </c:pt>
                <c:pt idx="33">
                  <c:v>-15.59358280432977</c:v>
                </c:pt>
                <c:pt idx="34">
                  <c:v>-15.677419270569471</c:v>
                </c:pt>
                <c:pt idx="35">
                  <c:v>-15.762162076979239</c:v>
                </c:pt>
                <c:pt idx="36">
                  <c:v>-15.847826000844973</c:v>
                </c:pt>
                <c:pt idx="37">
                  <c:v>-15.934426142453376</c:v>
                </c:pt>
                <c:pt idx="38">
                  <c:v>-16.021977933963715</c:v>
                </c:pt>
                <c:pt idx="39">
                  <c:v>-16.11049714857932</c:v>
                </c:pt>
                <c:pt idx="40">
                  <c:v>-16.19999991001916</c:v>
                </c:pt>
                <c:pt idx="41">
                  <c:v>-16.29050270230685</c:v>
                </c:pt>
                <c:pt idx="42">
                  <c:v>-16.382022379895428</c:v>
                </c:pt>
                <c:pt idx="43">
                  <c:v>-16.474576178129542</c:v>
                </c:pt>
                <c:pt idx="44">
                  <c:v>-16.568181724064225</c:v>
                </c:pt>
                <c:pt idx="45">
                  <c:v>-16.66285704766062</c:v>
                </c:pt>
                <c:pt idx="46">
                  <c:v>-16.758620593361744</c:v>
                </c:pt>
                <c:pt idx="47">
                  <c:v>-16.855491232069667</c:v>
                </c:pt>
                <c:pt idx="48">
                  <c:v>-16.953488273546718</c:v>
                </c:pt>
                <c:pt idx="49">
                  <c:v>-17.052631479245573</c:v>
                </c:pt>
                <c:pt idx="50">
                  <c:v>-17.15294107559214</c:v>
                </c:pt>
                <c:pt idx="51">
                  <c:v>-17.254437767746428</c:v>
                </c:pt>
                <c:pt idx="52">
                  <c:v>-17.35714275384848</c:v>
                </c:pt>
                <c:pt idx="53">
                  <c:v>-17.461077739786386</c:v>
                </c:pt>
                <c:pt idx="54">
                  <c:v>-17.56626495445259</c:v>
                </c:pt>
                <c:pt idx="55">
                  <c:v>-17.67272716565323</c:v>
                </c:pt>
                <c:pt idx="56">
                  <c:v>-17.780487696493985</c:v>
                </c:pt>
                <c:pt idx="57">
                  <c:v>-17.889570442428965</c:v>
                </c:pt>
                <c:pt idx="58">
                  <c:v>-17.99999988892352</c:v>
                </c:pt>
                <c:pt idx="59">
                  <c:v>-18.111801129775156</c:v>
                </c:pt>
                <c:pt idx="60">
                  <c:v>-18.224999886128703</c:v>
                </c:pt>
                <c:pt idx="61">
                  <c:v>-18.339622526201833</c:v>
                </c:pt>
                <c:pt idx="62">
                  <c:v>-18.455696085759556</c:v>
                </c:pt>
                <c:pt idx="63">
                  <c:v>-18.573248289378657</c:v>
                </c:pt>
                <c:pt idx="64">
                  <c:v>-18.692307572522527</c:v>
                </c:pt>
                <c:pt idx="65">
                  <c:v>-18.812903104470394</c:v>
                </c:pt>
                <c:pt idx="66">
                  <c:v>-18.935064812147672</c:v>
                </c:pt>
                <c:pt idx="67">
                  <c:v>-19.058823404883075</c:v>
                </c:pt>
                <c:pt idx="68">
                  <c:v>-19.18421040014287</c:v>
                </c:pt>
                <c:pt idx="69">
                  <c:v>-19.31125815029577</c:v>
                </c:pt>
                <c:pt idx="70">
                  <c:v>-19.439999870440335</c:v>
                </c:pt>
                <c:pt idx="71">
                  <c:v>-19.570469667352846</c:v>
                </c:pt>
                <c:pt idx="72">
                  <c:v>-19.702702569617124</c:v>
                </c:pt>
                <c:pt idx="73">
                  <c:v>-19.83673455897576</c:v>
                </c:pt>
                <c:pt idx="74">
                  <c:v>-19.97260260298322</c:v>
                </c:pt>
                <c:pt idx="75">
                  <c:v>-20.110344688950452</c:v>
                </c:pt>
                <c:pt idx="76">
                  <c:v>-20.249999859432723</c:v>
                </c:pt>
                <c:pt idx="77">
                  <c:v>-20.39160824906792</c:v>
                </c:pt>
                <c:pt idx="78">
                  <c:v>-20.535211123050136</c:v>
                </c:pt>
                <c:pt idx="79">
                  <c:v>-20.680850917217274</c:v>
                </c:pt>
                <c:pt idx="80">
                  <c:v>-20.82857127985661</c:v>
                </c:pt>
                <c:pt idx="81">
                  <c:v>-20.978417115324394</c:v>
                </c:pt>
                <c:pt idx="82">
                  <c:v>-21.130434629552422</c:v>
                </c:pt>
                <c:pt idx="83">
                  <c:v>-21.284671377547514</c:v>
                </c:pt>
                <c:pt idx="84">
                  <c:v>-21.441176312996447</c:v>
                </c:pt>
                <c:pt idx="85">
                  <c:v>-21.59999984006562</c:v>
                </c:pt>
                <c:pt idx="86">
                  <c:v>-21.76119386751999</c:v>
                </c:pt>
                <c:pt idx="87">
                  <c:v>-21.924811865293794</c:v>
                </c:pt>
                <c:pt idx="88">
                  <c:v>-22.09090892362234</c:v>
                </c:pt>
                <c:pt idx="89">
                  <c:v>-22.25954181488192</c:v>
                </c:pt>
                <c:pt idx="90">
                  <c:v>-22.430769058294768</c:v>
                </c:pt>
                <c:pt idx="91">
                  <c:v>-22.604650987632674</c:v>
                </c:pt>
                <c:pt idx="92">
                  <c:v>-22.78124982209401</c:v>
                </c:pt>
                <c:pt idx="93">
                  <c:v>-22.960629740540718</c:v>
                </c:pt>
                <c:pt idx="94">
                  <c:v>-23.142856959258943</c:v>
                </c:pt>
                <c:pt idx="95">
                  <c:v>-23.327999813470594</c:v>
                </c:pt>
                <c:pt idx="96">
                  <c:v>-23.51612884270753</c:v>
                </c:pt>
                <c:pt idx="97">
                  <c:v>-23.707316880526452</c:v>
                </c:pt>
                <c:pt idx="98">
                  <c:v>-23.9016391484465</c:v>
                </c:pt>
                <c:pt idx="99">
                  <c:v>-24.099173354652734</c:v>
                </c:pt>
                <c:pt idx="100">
                  <c:v>-24.299999797603082</c:v>
                </c:pt>
                <c:pt idx="101">
                  <c:v>-24.504201474858935</c:v>
                </c:pt>
                <c:pt idx="102">
                  <c:v>-24.711864197462678</c:v>
                </c:pt>
                <c:pt idx="103">
                  <c:v>-24.92307671016758</c:v>
                </c:pt>
                <c:pt idx="104">
                  <c:v>-25.137930817886225</c:v>
                </c:pt>
                <c:pt idx="105">
                  <c:v>-25.356521518750096</c:v>
                </c:pt>
                <c:pt idx="106">
                  <c:v>-25.578947144158487</c:v>
                </c:pt>
                <c:pt idx="107">
                  <c:v>-25.80530950626335</c:v>
                </c:pt>
                <c:pt idx="108">
                  <c:v>-26.035714053369713</c:v>
                </c:pt>
                <c:pt idx="109">
                  <c:v>-26.270270033721562</c:v>
                </c:pt>
                <c:pt idx="110">
                  <c:v>-26.509090668221187</c:v>
                </c:pt>
                <c:pt idx="111">
                  <c:v>-26.75229333267144</c:v>
                </c:pt>
                <c:pt idx="112">
                  <c:v>-26.99999975012715</c:v>
                </c:pt>
                <c:pt idx="113">
                  <c:v>-27.25233619403232</c:v>
                </c:pt>
                <c:pt idx="114">
                  <c:v>-27.50943370287193</c:v>
                </c:pt>
                <c:pt idx="115">
                  <c:v>-27.771428307071382</c:v>
                </c:pt>
                <c:pt idx="116">
                  <c:v>-28.038461269024204</c:v>
                </c:pt>
                <c:pt idx="117">
                  <c:v>-28.3106793369553</c:v>
                </c:pt>
                <c:pt idx="118">
                  <c:v>-28.588235014011193</c:v>
                </c:pt>
                <c:pt idx="119">
                  <c:v>-28.87128684303161</c:v>
                </c:pt>
                <c:pt idx="120">
                  <c:v>-29.159999708575842</c:v>
                </c:pt>
                <c:pt idx="121">
                  <c:v>-29.454545157205605</c:v>
                </c:pt>
                <c:pt idx="122">
                  <c:v>-29.755101737376627</c:v>
                </c:pt>
                <c:pt idx="123">
                  <c:v>-30.061855360373908</c:v>
                </c:pt>
                <c:pt idx="124">
                  <c:v>-30.374999683786</c:v>
                </c:pt>
                <c:pt idx="125">
                  <c:v>-30.694736519198315</c:v>
                </c:pt>
                <c:pt idx="126">
                  <c:v>-31.021276265930034</c:v>
                </c:pt>
                <c:pt idx="127">
                  <c:v>-31.354838372731038</c:v>
                </c:pt>
                <c:pt idx="128">
                  <c:v>-31.695651829603552</c:v>
                </c:pt>
                <c:pt idx="129">
                  <c:v>-32.04395569203688</c:v>
                </c:pt>
                <c:pt idx="130">
                  <c:v>-32.3999996402161</c:v>
                </c:pt>
                <c:pt idx="131">
                  <c:v>-32.764044575907604</c:v>
                </c:pt>
                <c:pt idx="132">
                  <c:v>-33.13636326004095</c:v>
                </c:pt>
                <c:pt idx="133">
                  <c:v>-33.51724099428591</c:v>
                </c:pt>
                <c:pt idx="134">
                  <c:v>-33.90697635015735</c:v>
                </c:pt>
                <c:pt idx="135">
                  <c:v>-34.30588194958571</c:v>
                </c:pt>
                <c:pt idx="136">
                  <c:v>-34.71428530126839</c:v>
                </c:pt>
                <c:pt idx="137">
                  <c:v>-35.13252969749652</c:v>
                </c:pt>
                <c:pt idx="138">
                  <c:v>-35.56097517639002</c:v>
                </c:pt>
                <c:pt idx="139">
                  <c:v>-35.999999555869564</c:v>
                </c:pt>
                <c:pt idx="140">
                  <c:v>-36.449999544695814</c:v>
                </c:pt>
                <c:pt idx="141">
                  <c:v>-36.91139193815834</c:v>
                </c:pt>
                <c:pt idx="142">
                  <c:v>-37.38461490566061</c:v>
                </c:pt>
                <c:pt idx="143">
                  <c:v>-37.870129378656245</c:v>
                </c:pt>
                <c:pt idx="144">
                  <c:v>-38.36842054813813</c:v>
                </c:pt>
                <c:pt idx="145">
                  <c:v>-38.87999948196246</c:v>
                </c:pt>
                <c:pt idx="146">
                  <c:v>-39.405404873274755</c:v>
                </c:pt>
                <c:pt idx="147">
                  <c:v>-39.94520493264131</c:v>
                </c:pt>
                <c:pt idx="148">
                  <c:v>-40.49999943789323</c:v>
                </c:pt>
                <c:pt idx="149">
                  <c:v>-41.07042195716171</c:v>
                </c:pt>
                <c:pt idx="150">
                  <c:v>-41.6571422624582</c:v>
                </c:pt>
                <c:pt idx="151">
                  <c:v>-42.26086895316912</c:v>
                </c:pt>
                <c:pt idx="152">
                  <c:v>-42.882352310997376</c:v>
                </c:pt>
                <c:pt idx="153">
                  <c:v>-43.52238741056914</c:v>
                </c:pt>
                <c:pt idx="154">
                  <c:v>-44.18181751286452</c:v>
                </c:pt>
                <c:pt idx="155">
                  <c:v>-44.86153777184652</c:v>
                </c:pt>
                <c:pt idx="156">
                  <c:v>-45.562499288585094</c:v>
                </c:pt>
                <c:pt idx="157">
                  <c:v>-46.28571355153377</c:v>
                </c:pt>
                <c:pt idx="158">
                  <c:v>-47.0322573065404</c:v>
                </c:pt>
                <c:pt idx="159">
                  <c:v>-47.80327790549161</c:v>
                </c:pt>
                <c:pt idx="160">
                  <c:v>-48.599999190646464</c:v>
                </c:pt>
                <c:pt idx="161">
                  <c:v>-49.4237279765415</c:v>
                </c:pt>
                <c:pt idx="162">
                  <c:v>-50.27586120283411</c:v>
                </c:pt>
                <c:pt idx="163">
                  <c:v>-51.15789384005138</c:v>
                </c:pt>
                <c:pt idx="164">
                  <c:v>-52.07142764232801</c:v>
                </c:pt>
                <c:pt idx="165">
                  <c:v>-53.01818085498632</c:v>
                </c:pt>
                <c:pt idx="166">
                  <c:v>-53.99999900079788</c:v>
                </c:pt>
                <c:pt idx="167">
                  <c:v>-55.0188668872696</c:v>
                </c:pt>
                <c:pt idx="168">
                  <c:v>-56.076921999383615</c:v>
                </c:pt>
                <c:pt idx="169">
                  <c:v>-57.176469468022404</c:v>
                </c:pt>
                <c:pt idx="170">
                  <c:v>-58.319998834535994</c:v>
                </c:pt>
                <c:pt idx="171">
                  <c:v>-59.510202868110355</c:v>
                </c:pt>
                <c:pt idx="172">
                  <c:v>-60.74999873538452</c:v>
                </c:pt>
                <c:pt idx="173">
                  <c:v>-62.04255187249418</c:v>
                </c:pt>
                <c:pt idx="174">
                  <c:v>-63.391302970856636</c:v>
                </c:pt>
                <c:pt idx="175">
                  <c:v>-64.79999856114846</c:v>
                </c:pt>
                <c:pt idx="176">
                  <c:v>-66.27272576773726</c:v>
                </c:pt>
                <c:pt idx="177">
                  <c:v>-67.81395191256479</c:v>
                </c:pt>
                <c:pt idx="178">
                  <c:v>-69.4285697768284</c:v>
                </c:pt>
                <c:pt idx="179">
                  <c:v>-71.12194948639444</c:v>
                </c:pt>
                <c:pt idx="180">
                  <c:v>-71.999998222225</c:v>
                </c:pt>
                <c:pt idx="181">
                  <c:v>-72.71820267535759</c:v>
                </c:pt>
                <c:pt idx="182">
                  <c:v>-72.89999817913878</c:v>
                </c:pt>
                <c:pt idx="183">
                  <c:v>-73.08270493527073</c:v>
                </c:pt>
                <c:pt idx="184">
                  <c:v>-73.82278294119374</c:v>
                </c:pt>
                <c:pt idx="185">
                  <c:v>-74.7692288537903</c:v>
                </c:pt>
                <c:pt idx="186">
                  <c:v>-76.73684008769304</c:v>
                </c:pt>
                <c:pt idx="187">
                  <c:v>-78.81080868270396</c:v>
                </c:pt>
                <c:pt idx="188">
                  <c:v>-80.99999775201752</c:v>
                </c:pt>
                <c:pt idx="189">
                  <c:v>-83.3142833360232</c:v>
                </c:pt>
                <c:pt idx="190">
                  <c:v>-85.76470336212924</c:v>
                </c:pt>
                <c:pt idx="191">
                  <c:v>-88.36363368835113</c:v>
                </c:pt>
                <c:pt idx="192">
                  <c:v>-91.12499715491025</c:v>
                </c:pt>
                <c:pt idx="193">
                  <c:v>-94.06451309742047</c:v>
                </c:pt>
                <c:pt idx="194">
                  <c:v>-97.19999676290452</c:v>
                </c:pt>
                <c:pt idx="195">
                  <c:v>-100.55172067375477</c:v>
                </c:pt>
                <c:pt idx="196">
                  <c:v>-104.1428534268122</c:v>
                </c:pt>
                <c:pt idx="197">
                  <c:v>-107.99999600358538</c:v>
                </c:pt>
                <c:pt idx="198">
                  <c:v>-112.15384184412345</c:v>
                </c:pt>
                <c:pt idx="199">
                  <c:v>-116.6399953385927</c:v>
                </c:pt>
                <c:pt idx="200">
                  <c:v>-121.49999494203719</c:v>
                </c:pt>
                <c:pt idx="201">
                  <c:v>-126.78260318833107</c:v>
                </c:pt>
                <c:pt idx="202">
                  <c:v>-132.54544852607464</c:v>
                </c:pt>
                <c:pt idx="203">
                  <c:v>-138.85713624490353</c:v>
                </c:pt>
                <c:pt idx="204">
                  <c:v>-142.2438955002703</c:v>
                </c:pt>
                <c:pt idx="205">
                  <c:v>-145.07461964799336</c:v>
                </c:pt>
                <c:pt idx="206">
                  <c:v>-146.5326559531454</c:v>
                </c:pt>
                <c:pt idx="207">
                  <c:v>-149.53845386982854</c:v>
                </c:pt>
                <c:pt idx="208">
                  <c:v>-153.4736761410246</c:v>
                </c:pt>
                <c:pt idx="209">
                  <c:v>-161.99999100895948</c:v>
                </c:pt>
                <c:pt idx="210">
                  <c:v>-171.52940168483246</c:v>
                </c:pt>
                <c:pt idx="211">
                  <c:v>-182.24998862074054</c:v>
                </c:pt>
                <c:pt idx="212">
                  <c:v>-194.39998705290031</c:v>
                </c:pt>
                <c:pt idx="213">
                  <c:v>-208.2856994230423</c:v>
                </c:pt>
                <c:pt idx="214">
                  <c:v>-224.30767507046917</c:v>
                </c:pt>
                <c:pt idx="215">
                  <c:v>-242.9999797701548</c:v>
                </c:pt>
                <c:pt idx="216">
                  <c:v>-265.09088501583483</c:v>
                </c:pt>
                <c:pt idx="217">
                  <c:v>-291.59997086909027</c:v>
                </c:pt>
                <c:pt idx="218">
                  <c:v>-323.99996403582765</c:v>
                </c:pt>
                <c:pt idx="219">
                  <c:v>-364.4999544830591</c:v>
                </c:pt>
                <c:pt idx="220">
                  <c:v>-416.5713691205881</c:v>
                </c:pt>
                <c:pt idx="221">
                  <c:v>-485.9999190806074</c:v>
                </c:pt>
                <c:pt idx="222">
                  <c:v>-583.1998834766266</c:v>
                </c:pt>
                <c:pt idx="223">
                  <c:v>-728.9998179317997</c:v>
                </c:pt>
                <c:pt idx="224">
                  <c:v>-971.9996763224468</c:v>
                </c:pt>
                <c:pt idx="225">
                  <c:v>-1457.9992717290522</c:v>
                </c:pt>
                <c:pt idx="226">
                  <c:v>-2915.997083989214</c:v>
                </c:pt>
                <c:pt idx="227">
                  <c:v>-5831.988335995923</c:v>
                </c:pt>
                <c:pt idx="228">
                  <c:v>-29159.70840195019</c:v>
                </c:pt>
              </c:numCache>
            </c:numRef>
          </c:yVal>
          <c:smooth val="1"/>
        </c:ser>
        <c:ser>
          <c:idx val="2"/>
          <c:order val="2"/>
          <c:tx>
            <c:v>BAAL_High</c:v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Parameters!$D$237:$D$419</c:f>
              <c:numCache>
                <c:ptCount val="183"/>
                <c:pt idx="0">
                  <c:v>60.020000000001</c:v>
                </c:pt>
                <c:pt idx="1">
                  <c:v>60.0201</c:v>
                </c:pt>
                <c:pt idx="2">
                  <c:v>60.0205</c:v>
                </c:pt>
                <c:pt idx="3">
                  <c:v>60.021</c:v>
                </c:pt>
                <c:pt idx="4">
                  <c:v>60.0220000000011</c:v>
                </c:pt>
                <c:pt idx="5">
                  <c:v>60.0230000000011</c:v>
                </c:pt>
                <c:pt idx="6">
                  <c:v>60.0240000000011</c:v>
                </c:pt>
                <c:pt idx="7">
                  <c:v>60.0250000000011</c:v>
                </c:pt>
                <c:pt idx="8">
                  <c:v>60.0260000000011</c:v>
                </c:pt>
                <c:pt idx="9">
                  <c:v>60.0270000000011</c:v>
                </c:pt>
                <c:pt idx="10">
                  <c:v>60.0280000000011</c:v>
                </c:pt>
                <c:pt idx="11">
                  <c:v>60.0290000000011</c:v>
                </c:pt>
                <c:pt idx="12">
                  <c:v>60.0300000000011</c:v>
                </c:pt>
                <c:pt idx="13">
                  <c:v>60.0310000000011</c:v>
                </c:pt>
                <c:pt idx="14">
                  <c:v>60.0320000000011</c:v>
                </c:pt>
                <c:pt idx="15">
                  <c:v>60.0330000000011</c:v>
                </c:pt>
                <c:pt idx="16">
                  <c:v>60.0340000000011</c:v>
                </c:pt>
                <c:pt idx="17">
                  <c:v>60.0350000000011</c:v>
                </c:pt>
                <c:pt idx="18">
                  <c:v>60.0360000000011</c:v>
                </c:pt>
                <c:pt idx="19">
                  <c:v>60.0370000000011</c:v>
                </c:pt>
                <c:pt idx="20">
                  <c:v>60.0380000000011</c:v>
                </c:pt>
                <c:pt idx="21">
                  <c:v>60.0390000000011</c:v>
                </c:pt>
                <c:pt idx="22">
                  <c:v>60.0400000000011</c:v>
                </c:pt>
                <c:pt idx="23">
                  <c:v>60.0410000000011</c:v>
                </c:pt>
                <c:pt idx="24">
                  <c:v>60.0420000000012</c:v>
                </c:pt>
                <c:pt idx="25">
                  <c:v>60.0430000000012</c:v>
                </c:pt>
                <c:pt idx="26">
                  <c:v>60.0440000000012</c:v>
                </c:pt>
                <c:pt idx="27">
                  <c:v>60.0450000000012</c:v>
                </c:pt>
                <c:pt idx="28">
                  <c:v>60.0460000000012</c:v>
                </c:pt>
                <c:pt idx="29">
                  <c:v>60.0470000000012</c:v>
                </c:pt>
                <c:pt idx="30">
                  <c:v>60.0480000000012</c:v>
                </c:pt>
                <c:pt idx="31">
                  <c:v>60.0490000000012</c:v>
                </c:pt>
                <c:pt idx="32">
                  <c:v>60.0500000000012</c:v>
                </c:pt>
                <c:pt idx="33">
                  <c:v>60.0510000000012</c:v>
                </c:pt>
                <c:pt idx="34">
                  <c:v>60.0520000000012</c:v>
                </c:pt>
                <c:pt idx="35">
                  <c:v>60.0530000000012</c:v>
                </c:pt>
                <c:pt idx="36">
                  <c:v>60.0540000000012</c:v>
                </c:pt>
                <c:pt idx="37">
                  <c:v>60.0550000000012</c:v>
                </c:pt>
                <c:pt idx="38">
                  <c:v>60.0560000000012</c:v>
                </c:pt>
                <c:pt idx="39">
                  <c:v>60.0570000000012</c:v>
                </c:pt>
                <c:pt idx="40">
                  <c:v>60.0580000000012</c:v>
                </c:pt>
                <c:pt idx="41">
                  <c:v>60.0590000000012</c:v>
                </c:pt>
                <c:pt idx="42">
                  <c:v>60.0600000000012</c:v>
                </c:pt>
                <c:pt idx="43">
                  <c:v>60.0610000000012</c:v>
                </c:pt>
                <c:pt idx="44">
                  <c:v>60.0620000000012</c:v>
                </c:pt>
                <c:pt idx="45">
                  <c:v>60.0630000000013</c:v>
                </c:pt>
                <c:pt idx="46">
                  <c:v>60.0640000000013</c:v>
                </c:pt>
                <c:pt idx="47">
                  <c:v>60.0650000000013</c:v>
                </c:pt>
                <c:pt idx="48">
                  <c:v>60.0660000000013</c:v>
                </c:pt>
                <c:pt idx="49">
                  <c:v>60.0670000000013</c:v>
                </c:pt>
                <c:pt idx="50">
                  <c:v>60.0680000000013</c:v>
                </c:pt>
                <c:pt idx="51">
                  <c:v>60.0690000000013</c:v>
                </c:pt>
                <c:pt idx="52">
                  <c:v>60.0700000000013</c:v>
                </c:pt>
                <c:pt idx="53">
                  <c:v>60.0710000000013</c:v>
                </c:pt>
                <c:pt idx="54">
                  <c:v>60.0720000000013</c:v>
                </c:pt>
                <c:pt idx="55">
                  <c:v>60.0730000000013</c:v>
                </c:pt>
                <c:pt idx="56">
                  <c:v>60.0740000000013</c:v>
                </c:pt>
                <c:pt idx="57">
                  <c:v>60.0750000000013</c:v>
                </c:pt>
                <c:pt idx="58">
                  <c:v>60.0760000000013</c:v>
                </c:pt>
                <c:pt idx="59">
                  <c:v>60.0770000000013</c:v>
                </c:pt>
                <c:pt idx="60">
                  <c:v>60.0780000000013</c:v>
                </c:pt>
                <c:pt idx="61">
                  <c:v>60.0790000000013</c:v>
                </c:pt>
                <c:pt idx="62">
                  <c:v>60.0800000000013</c:v>
                </c:pt>
                <c:pt idx="63">
                  <c:v>60.0810000000013</c:v>
                </c:pt>
                <c:pt idx="64">
                  <c:v>60.0820000000013</c:v>
                </c:pt>
                <c:pt idx="65">
                  <c:v>60.0830000000013</c:v>
                </c:pt>
                <c:pt idx="66">
                  <c:v>60.0840000000014</c:v>
                </c:pt>
                <c:pt idx="67">
                  <c:v>60.0850000000014</c:v>
                </c:pt>
                <c:pt idx="68">
                  <c:v>60.0860000000014</c:v>
                </c:pt>
                <c:pt idx="69">
                  <c:v>60.0870000000014</c:v>
                </c:pt>
                <c:pt idx="70">
                  <c:v>60.0880000000014</c:v>
                </c:pt>
                <c:pt idx="71">
                  <c:v>60.0890000000014</c:v>
                </c:pt>
                <c:pt idx="72">
                  <c:v>60.0900000000014</c:v>
                </c:pt>
                <c:pt idx="73">
                  <c:v>60.0910000000014</c:v>
                </c:pt>
                <c:pt idx="74">
                  <c:v>60.0920000000014</c:v>
                </c:pt>
                <c:pt idx="75">
                  <c:v>60.0930000000014</c:v>
                </c:pt>
                <c:pt idx="76">
                  <c:v>60.0940000000014</c:v>
                </c:pt>
                <c:pt idx="77">
                  <c:v>60.0950000000014</c:v>
                </c:pt>
                <c:pt idx="78">
                  <c:v>60.0960000000014</c:v>
                </c:pt>
                <c:pt idx="79">
                  <c:v>60.0970000000014</c:v>
                </c:pt>
                <c:pt idx="80">
                  <c:v>60.0980000000014</c:v>
                </c:pt>
                <c:pt idx="81">
                  <c:v>60.0990000000014</c:v>
                </c:pt>
                <c:pt idx="82">
                  <c:v>60.1000000000014</c:v>
                </c:pt>
                <c:pt idx="83">
                  <c:v>60.1010000000014</c:v>
                </c:pt>
                <c:pt idx="84">
                  <c:v>60.1020000000014</c:v>
                </c:pt>
                <c:pt idx="85">
                  <c:v>60.1030000000014</c:v>
                </c:pt>
                <c:pt idx="86">
                  <c:v>60.1040000000014</c:v>
                </c:pt>
                <c:pt idx="87">
                  <c:v>60.1050000000015</c:v>
                </c:pt>
                <c:pt idx="88">
                  <c:v>60.1060000000015</c:v>
                </c:pt>
                <c:pt idx="89">
                  <c:v>60.1070000000015</c:v>
                </c:pt>
                <c:pt idx="90">
                  <c:v>60.1080000000015</c:v>
                </c:pt>
                <c:pt idx="91">
                  <c:v>60.1090000000015</c:v>
                </c:pt>
                <c:pt idx="92">
                  <c:v>60.1100000000015</c:v>
                </c:pt>
                <c:pt idx="93">
                  <c:v>60.1110000000015</c:v>
                </c:pt>
                <c:pt idx="94">
                  <c:v>60.1120000000015</c:v>
                </c:pt>
                <c:pt idx="95">
                  <c:v>60.1130000000015</c:v>
                </c:pt>
                <c:pt idx="96">
                  <c:v>60.1140000000015</c:v>
                </c:pt>
                <c:pt idx="97">
                  <c:v>60.1150000000015</c:v>
                </c:pt>
                <c:pt idx="98">
                  <c:v>60.1160000000015</c:v>
                </c:pt>
                <c:pt idx="99">
                  <c:v>60.1170000000015</c:v>
                </c:pt>
                <c:pt idx="100">
                  <c:v>60.1180000000015</c:v>
                </c:pt>
                <c:pt idx="101">
                  <c:v>60.1190000000015</c:v>
                </c:pt>
                <c:pt idx="102">
                  <c:v>60.1200000000015</c:v>
                </c:pt>
                <c:pt idx="103">
                  <c:v>60.1210000000015</c:v>
                </c:pt>
                <c:pt idx="104">
                  <c:v>60.1220000000015</c:v>
                </c:pt>
                <c:pt idx="105">
                  <c:v>60.1230000000015</c:v>
                </c:pt>
                <c:pt idx="106">
                  <c:v>60.1240000000015</c:v>
                </c:pt>
                <c:pt idx="107">
                  <c:v>60.1250000000015</c:v>
                </c:pt>
                <c:pt idx="108">
                  <c:v>60.1260000000016</c:v>
                </c:pt>
                <c:pt idx="109">
                  <c:v>60.1270000000016</c:v>
                </c:pt>
                <c:pt idx="110">
                  <c:v>60.1280000000016</c:v>
                </c:pt>
                <c:pt idx="111">
                  <c:v>60.1290000000016</c:v>
                </c:pt>
                <c:pt idx="112">
                  <c:v>60.1300000000016</c:v>
                </c:pt>
                <c:pt idx="113">
                  <c:v>60.1310000000016</c:v>
                </c:pt>
                <c:pt idx="114">
                  <c:v>60.1320000000016</c:v>
                </c:pt>
                <c:pt idx="115">
                  <c:v>60.1330000000016</c:v>
                </c:pt>
                <c:pt idx="116">
                  <c:v>60.1340000000016</c:v>
                </c:pt>
                <c:pt idx="117">
                  <c:v>60.1350000000016</c:v>
                </c:pt>
                <c:pt idx="118">
                  <c:v>60.1360000000016</c:v>
                </c:pt>
                <c:pt idx="119">
                  <c:v>60.1370000000016</c:v>
                </c:pt>
                <c:pt idx="120">
                  <c:v>60.1380000000016</c:v>
                </c:pt>
                <c:pt idx="121">
                  <c:v>60.1390000000016</c:v>
                </c:pt>
                <c:pt idx="122">
                  <c:v>60.1400000000016</c:v>
                </c:pt>
                <c:pt idx="123">
                  <c:v>60.1410000000016</c:v>
                </c:pt>
                <c:pt idx="124">
                  <c:v>60.1420000000016</c:v>
                </c:pt>
                <c:pt idx="125">
                  <c:v>60.1430000000016</c:v>
                </c:pt>
                <c:pt idx="126">
                  <c:v>60.1440000000016</c:v>
                </c:pt>
                <c:pt idx="127">
                  <c:v>60.1450000000016</c:v>
                </c:pt>
                <c:pt idx="128">
                  <c:v>60.1460000000016</c:v>
                </c:pt>
                <c:pt idx="129">
                  <c:v>60.1470000000017</c:v>
                </c:pt>
                <c:pt idx="130">
                  <c:v>60.1480000000017</c:v>
                </c:pt>
                <c:pt idx="131">
                  <c:v>60.1490000000017</c:v>
                </c:pt>
                <c:pt idx="132">
                  <c:v>60.1500000000017</c:v>
                </c:pt>
                <c:pt idx="133">
                  <c:v>60.1510000000017</c:v>
                </c:pt>
                <c:pt idx="134">
                  <c:v>60.1520000000017</c:v>
                </c:pt>
                <c:pt idx="135">
                  <c:v>60.1530000000017</c:v>
                </c:pt>
                <c:pt idx="136">
                  <c:v>60.1540000000017</c:v>
                </c:pt>
                <c:pt idx="137">
                  <c:v>60.1550000000017</c:v>
                </c:pt>
                <c:pt idx="138">
                  <c:v>60.1560000000017</c:v>
                </c:pt>
                <c:pt idx="139">
                  <c:v>60.1570000000017</c:v>
                </c:pt>
                <c:pt idx="140">
                  <c:v>60.1580000000017</c:v>
                </c:pt>
                <c:pt idx="141">
                  <c:v>60.1590000000017</c:v>
                </c:pt>
                <c:pt idx="142">
                  <c:v>60.1600000000017</c:v>
                </c:pt>
                <c:pt idx="143">
                  <c:v>60.1610000000017</c:v>
                </c:pt>
                <c:pt idx="144">
                  <c:v>60.1620000000017</c:v>
                </c:pt>
                <c:pt idx="145">
                  <c:v>60.1630000000017</c:v>
                </c:pt>
                <c:pt idx="146">
                  <c:v>60.1640000000017</c:v>
                </c:pt>
                <c:pt idx="147">
                  <c:v>60.1650000000017</c:v>
                </c:pt>
                <c:pt idx="148">
                  <c:v>60.1660000000017</c:v>
                </c:pt>
                <c:pt idx="149">
                  <c:v>60.1670000000017</c:v>
                </c:pt>
                <c:pt idx="150">
                  <c:v>60.1680000000018</c:v>
                </c:pt>
                <c:pt idx="151">
                  <c:v>60.1690000000018</c:v>
                </c:pt>
                <c:pt idx="152">
                  <c:v>60.1700000000018</c:v>
                </c:pt>
                <c:pt idx="153">
                  <c:v>60.1710000000018</c:v>
                </c:pt>
                <c:pt idx="154">
                  <c:v>60.1720000000018</c:v>
                </c:pt>
                <c:pt idx="155">
                  <c:v>60.1730000000018</c:v>
                </c:pt>
                <c:pt idx="156">
                  <c:v>60.1740000000018</c:v>
                </c:pt>
                <c:pt idx="157">
                  <c:v>60.1750000000018</c:v>
                </c:pt>
                <c:pt idx="158">
                  <c:v>60.1760000000018</c:v>
                </c:pt>
                <c:pt idx="159">
                  <c:v>60.1770000000018</c:v>
                </c:pt>
                <c:pt idx="160">
                  <c:v>60.1780000000018</c:v>
                </c:pt>
                <c:pt idx="161">
                  <c:v>60.1790000000018</c:v>
                </c:pt>
                <c:pt idx="162">
                  <c:v>60.1800000000018</c:v>
                </c:pt>
                <c:pt idx="163">
                  <c:v>60.1810000000018</c:v>
                </c:pt>
                <c:pt idx="164">
                  <c:v>60.1820000000018</c:v>
                </c:pt>
                <c:pt idx="165">
                  <c:v>60.1830000000018</c:v>
                </c:pt>
                <c:pt idx="166">
                  <c:v>60.1840000000018</c:v>
                </c:pt>
                <c:pt idx="167">
                  <c:v>60.1850000000018</c:v>
                </c:pt>
                <c:pt idx="168">
                  <c:v>60.1860000000018</c:v>
                </c:pt>
                <c:pt idx="169">
                  <c:v>60.1870000000018</c:v>
                </c:pt>
                <c:pt idx="170">
                  <c:v>60.1880000000018</c:v>
                </c:pt>
                <c:pt idx="171">
                  <c:v>60.1890000000019</c:v>
                </c:pt>
                <c:pt idx="172">
                  <c:v>60.1900000000019</c:v>
                </c:pt>
                <c:pt idx="173">
                  <c:v>60.1910000000019</c:v>
                </c:pt>
                <c:pt idx="174">
                  <c:v>60.1920000000019</c:v>
                </c:pt>
                <c:pt idx="175">
                  <c:v>60.1930000000019</c:v>
                </c:pt>
                <c:pt idx="176">
                  <c:v>60.1940000000019</c:v>
                </c:pt>
                <c:pt idx="177">
                  <c:v>60.1950000000019</c:v>
                </c:pt>
                <c:pt idx="178">
                  <c:v>60.1960000000019</c:v>
                </c:pt>
                <c:pt idx="179">
                  <c:v>60.1970000000019</c:v>
                </c:pt>
                <c:pt idx="180">
                  <c:v>60.1980000000019</c:v>
                </c:pt>
                <c:pt idx="181">
                  <c:v>60.1990000000019</c:v>
                </c:pt>
                <c:pt idx="182">
                  <c:v>60.2000000000019</c:v>
                </c:pt>
              </c:numCache>
            </c:numRef>
          </c:xVal>
          <c:yVal>
            <c:numRef>
              <c:f>Parameters!$K$237:$K$419</c:f>
              <c:numCache>
                <c:ptCount val="183"/>
                <c:pt idx="1">
                  <c:v>29160.000001106142</c:v>
                </c:pt>
                <c:pt idx="2">
                  <c:v>5832.000000055473</c:v>
                </c:pt>
                <c:pt idx="3">
                  <c:v>2916.000000007017</c:v>
                </c:pt>
                <c:pt idx="4">
                  <c:v>1457.9999992006308</c:v>
                </c:pt>
                <c:pt idx="5">
                  <c:v>971.9999996455044</c:v>
                </c:pt>
                <c:pt idx="6">
                  <c:v>728.9999997997398</c:v>
                </c:pt>
                <c:pt idx="7">
                  <c:v>583.1999998721142</c:v>
                </c:pt>
                <c:pt idx="8">
                  <c:v>485.9999999113853</c:v>
                </c:pt>
                <c:pt idx="9">
                  <c:v>416.5714285060443</c:v>
                </c:pt>
                <c:pt idx="10">
                  <c:v>364.4999999500498</c:v>
                </c:pt>
                <c:pt idx="11">
                  <c:v>323.9999999606198</c:v>
                </c:pt>
                <c:pt idx="12">
                  <c:v>291.599999967965</c:v>
                </c:pt>
                <c:pt idx="13">
                  <c:v>265.0909090644919</c:v>
                </c:pt>
                <c:pt idx="14">
                  <c:v>242.99999997785093</c:v>
                </c:pt>
                <c:pt idx="15">
                  <c:v>224.30769228873865</c:v>
                </c:pt>
                <c:pt idx="16">
                  <c:v>208.2857142694074</c:v>
                </c:pt>
                <c:pt idx="17">
                  <c:v>194.39999998582607</c:v>
                </c:pt>
                <c:pt idx="18">
                  <c:v>182.24999998748893</c:v>
                </c:pt>
                <c:pt idx="19">
                  <c:v>171.52941175364768</c:v>
                </c:pt>
                <c:pt idx="20">
                  <c:v>161.99999999015802</c:v>
                </c:pt>
                <c:pt idx="21">
                  <c:v>153.47368420165512</c:v>
                </c:pt>
                <c:pt idx="22">
                  <c:v>145.7999999920113</c:v>
                </c:pt>
                <c:pt idx="23">
                  <c:v>138.85714284991278</c:v>
                </c:pt>
                <c:pt idx="24">
                  <c:v>132.54545453823917</c:v>
                </c:pt>
                <c:pt idx="25">
                  <c:v>126.78260868906385</c:v>
                </c:pt>
                <c:pt idx="26">
                  <c:v>121.49999999396144</c:v>
                </c:pt>
                <c:pt idx="27">
                  <c:v>116.63999999441295</c:v>
                </c:pt>
                <c:pt idx="28">
                  <c:v>112.15384614869099</c:v>
                </c:pt>
                <c:pt idx="29">
                  <c:v>107.99999999522925</c:v>
                </c:pt>
                <c:pt idx="30">
                  <c:v>104.1428571384036</c:v>
                </c:pt>
                <c:pt idx="31">
                  <c:v>100.55172413378767</c:v>
                </c:pt>
                <c:pt idx="32">
                  <c:v>97.19999999613606</c:v>
                </c:pt>
                <c:pt idx="33">
                  <c:v>94.06451612539932</c:v>
                </c:pt>
                <c:pt idx="34">
                  <c:v>91.12499999659742</c:v>
                </c:pt>
                <c:pt idx="35">
                  <c:v>88.36363636044332</c:v>
                </c:pt>
                <c:pt idx="36">
                  <c:v>85.76470587933312</c:v>
                </c:pt>
                <c:pt idx="37">
                  <c:v>83.31428571144171</c:v>
                </c:pt>
                <c:pt idx="38">
                  <c:v>80.99999999731722</c:v>
                </c:pt>
                <c:pt idx="39">
                  <c:v>78.81081080826108</c:v>
                </c:pt>
                <c:pt idx="40">
                  <c:v>76.73684210285072</c:v>
                </c:pt>
                <c:pt idx="41">
                  <c:v>74.76923076694507</c:v>
                </c:pt>
                <c:pt idx="42">
                  <c:v>72.8999999978186</c:v>
                </c:pt>
                <c:pt idx="43">
                  <c:v>71.12195121744007</c:v>
                </c:pt>
                <c:pt idx="44">
                  <c:v>69.42857142660078</c:v>
                </c:pt>
                <c:pt idx="45">
                  <c:v>67.81395348632775</c:v>
                </c:pt>
                <c:pt idx="46">
                  <c:v>66.27272727077842</c:v>
                </c:pt>
                <c:pt idx="47">
                  <c:v>64.79999999814027</c:v>
                </c:pt>
                <c:pt idx="48">
                  <c:v>63.39130434603986</c:v>
                </c:pt>
                <c:pt idx="49">
                  <c:v>62.04255318978151</c:v>
                </c:pt>
                <c:pt idx="50">
                  <c:v>60.74999999836561</c:v>
                </c:pt>
                <c:pt idx="51">
                  <c:v>59.510204080058585</c:v>
                </c:pt>
                <c:pt idx="52">
                  <c:v>58.31999999849108</c:v>
                </c:pt>
                <c:pt idx="53">
                  <c:v>57.17647058678766</c:v>
                </c:pt>
                <c:pt idx="54">
                  <c:v>56.07692307552552</c:v>
                </c:pt>
                <c:pt idx="55">
                  <c:v>55.01886792318548</c:v>
                </c:pt>
                <c:pt idx="56">
                  <c:v>53.99999999870886</c:v>
                </c:pt>
                <c:pt idx="57">
                  <c:v>53.018181816932675</c:v>
                </c:pt>
                <c:pt idx="58">
                  <c:v>52.071428570225876</c:v>
                </c:pt>
                <c:pt idx="59">
                  <c:v>51.1578947356834</c:v>
                </c:pt>
                <c:pt idx="60">
                  <c:v>50.27586206784235</c:v>
                </c:pt>
                <c:pt idx="61">
                  <c:v>49.42372881247592</c:v>
                </c:pt>
                <c:pt idx="62">
                  <c:v>48.59999999895436</c:v>
                </c:pt>
                <c:pt idx="63">
                  <c:v>47.80327868750927</c:v>
                </c:pt>
                <c:pt idx="64">
                  <c:v>47.032258063535124</c:v>
                </c:pt>
                <c:pt idx="65">
                  <c:v>46.285714284765945</c:v>
                </c:pt>
                <c:pt idx="66">
                  <c:v>45.562499999006896</c:v>
                </c:pt>
                <c:pt idx="67">
                  <c:v>44.86153846057734</c:v>
                </c:pt>
                <c:pt idx="68">
                  <c:v>44.181818180887575</c:v>
                </c:pt>
                <c:pt idx="69">
                  <c:v>43.52238805879541</c:v>
                </c:pt>
                <c:pt idx="70">
                  <c:v>42.88235294029836</c:v>
                </c:pt>
                <c:pt idx="71">
                  <c:v>42.26086956436602</c:v>
                </c:pt>
                <c:pt idx="72">
                  <c:v>41.65714285631284</c:v>
                </c:pt>
                <c:pt idx="73">
                  <c:v>41.07042253440586</c:v>
                </c:pt>
                <c:pt idx="74">
                  <c:v>40.49999999921816</c:v>
                </c:pt>
                <c:pt idx="75">
                  <c:v>39.94520547868892</c:v>
                </c:pt>
                <c:pt idx="76">
                  <c:v>39.40540540466404</c:v>
                </c:pt>
                <c:pt idx="77">
                  <c:v>38.87999999927952</c:v>
                </c:pt>
                <c:pt idx="78">
                  <c:v>38.36842105192756</c:v>
                </c:pt>
                <c:pt idx="79">
                  <c:v>37.8701298694452</c:v>
                </c:pt>
                <c:pt idx="80">
                  <c:v>37.38461538394931</c:v>
                </c:pt>
                <c:pt idx="81">
                  <c:v>36.91139240441178</c:v>
                </c:pt>
                <c:pt idx="82">
                  <c:v>36.44999999936577</c:v>
                </c:pt>
                <c:pt idx="83">
                  <c:v>35.9999999993824</c:v>
                </c:pt>
                <c:pt idx="84">
                  <c:v>35.56097560915452</c:v>
                </c:pt>
                <c:pt idx="85">
                  <c:v>35.13253011989276</c:v>
                </c:pt>
                <c:pt idx="86">
                  <c:v>34.71428571371149</c:v>
                </c:pt>
                <c:pt idx="87">
                  <c:v>34.30588235233834</c:v>
                </c:pt>
                <c:pt idx="88">
                  <c:v>33.90697674359809</c:v>
                </c:pt>
                <c:pt idx="89">
                  <c:v>33.51724137873676</c:v>
                </c:pt>
                <c:pt idx="90">
                  <c:v>33.136363635801246</c:v>
                </c:pt>
                <c:pt idx="91">
                  <c:v>32.76404494327129</c:v>
                </c:pt>
                <c:pt idx="92">
                  <c:v>32.39999999946406</c:v>
                </c:pt>
                <c:pt idx="93">
                  <c:v>32.043956043430164</c:v>
                </c:pt>
                <c:pt idx="94">
                  <c:v>31.69565217339936</c:v>
                </c:pt>
                <c:pt idx="95">
                  <c:v>31.354838709175535</c:v>
                </c:pt>
                <c:pt idx="96">
                  <c:v>31.021276595254214</c:v>
                </c:pt>
                <c:pt idx="97">
                  <c:v>30.69473684162355</c:v>
                </c:pt>
                <c:pt idx="98">
                  <c:v>30.37499999952903</c:v>
                </c:pt>
                <c:pt idx="99">
                  <c:v>30.06185566964253</c:v>
                </c:pt>
                <c:pt idx="100">
                  <c:v>29.75510204036369</c:v>
                </c:pt>
                <c:pt idx="101">
                  <c:v>29.45454545410263</c:v>
                </c:pt>
                <c:pt idx="102">
                  <c:v>29.15999999956669</c:v>
                </c:pt>
                <c:pt idx="103">
                  <c:v>28.871287128286756</c:v>
                </c:pt>
                <c:pt idx="104">
                  <c:v>28.588235293700517</c:v>
                </c:pt>
                <c:pt idx="105">
                  <c:v>28.31067961124208</c:v>
                </c:pt>
                <c:pt idx="106">
                  <c:v>28.038461538059682</c:v>
                </c:pt>
                <c:pt idx="107">
                  <c:v>27.771428571034967</c:v>
                </c:pt>
                <c:pt idx="108">
                  <c:v>27.509433961850903</c:v>
                </c:pt>
                <c:pt idx="109">
                  <c:v>27.252336448193184</c:v>
                </c:pt>
                <c:pt idx="110">
                  <c:v>26.99999999960312</c:v>
                </c:pt>
                <c:pt idx="111">
                  <c:v>26.75229357759261</c:v>
                </c:pt>
                <c:pt idx="112">
                  <c:v>26.509090908707776</c:v>
                </c:pt>
                <c:pt idx="113">
                  <c:v>26.27027026989458</c:v>
                </c:pt>
                <c:pt idx="114">
                  <c:v>26.035714285345833</c:v>
                </c:pt>
                <c:pt idx="115">
                  <c:v>25.805309734150242</c:v>
                </c:pt>
                <c:pt idx="116">
                  <c:v>25.578947368064902</c:v>
                </c:pt>
                <c:pt idx="117">
                  <c:v>25.35652173878098</c:v>
                </c:pt>
                <c:pt idx="118">
                  <c:v>25.137931034138287</c:v>
                </c:pt>
                <c:pt idx="119">
                  <c:v>24.923076922738826</c:v>
                </c:pt>
                <c:pt idx="120">
                  <c:v>24.711864406447773</c:v>
                </c:pt>
                <c:pt idx="121">
                  <c:v>24.50420168034497</c:v>
                </c:pt>
                <c:pt idx="122">
                  <c:v>24.29999999967862</c:v>
                </c:pt>
                <c:pt idx="123">
                  <c:v>24.099173553403396</c:v>
                </c:pt>
                <c:pt idx="124">
                  <c:v>23.901639343950915</c:v>
                </c:pt>
                <c:pt idx="125">
                  <c:v>23.70731707286486</c:v>
                </c:pt>
                <c:pt idx="126">
                  <c:v>23.51612903195756</c:v>
                </c:pt>
                <c:pt idx="127">
                  <c:v>23.327999999703408</c:v>
                </c:pt>
                <c:pt idx="128">
                  <c:v>23.14285714256568</c:v>
                </c:pt>
                <c:pt idx="129">
                  <c:v>22.960629920955405</c:v>
                </c:pt>
                <c:pt idx="130">
                  <c:v>22.781249999699465</c:v>
                </c:pt>
                <c:pt idx="131">
                  <c:v>22.604651162495227</c:v>
                </c:pt>
                <c:pt idx="132">
                  <c:v>22.430769230478703</c:v>
                </c:pt>
                <c:pt idx="133">
                  <c:v>22.259541984445917</c:v>
                </c:pt>
                <c:pt idx="134">
                  <c:v>22.090909090626916</c:v>
                </c:pt>
                <c:pt idx="135">
                  <c:v>21.924812029797636</c:v>
                </c:pt>
                <c:pt idx="136">
                  <c:v>21.761194029576558</c:v>
                </c:pt>
                <c:pt idx="137">
                  <c:v>21.599999999730244</c:v>
                </c:pt>
                <c:pt idx="138">
                  <c:v>21.441176470322812</c:v>
                </c:pt>
                <c:pt idx="139">
                  <c:v>21.284671532584422</c:v>
                </c:pt>
                <c:pt idx="140">
                  <c:v>21.13043478235056</c:v>
                </c:pt>
                <c:pt idx="141">
                  <c:v>20.978417265932976</c:v>
                </c:pt>
                <c:pt idx="142">
                  <c:v>20.828571428320274</c:v>
                </c:pt>
                <c:pt idx="143">
                  <c:v>20.680851063582534</c:v>
                </c:pt>
                <c:pt idx="144">
                  <c:v>20.5352112673622</c:v>
                </c:pt>
                <c:pt idx="145">
                  <c:v>20.39160839136768</c:v>
                </c:pt>
                <c:pt idx="146">
                  <c:v>20.24999999976296</c:v>
                </c:pt>
                <c:pt idx="147">
                  <c:v>20.11034482735276</c:v>
                </c:pt>
                <c:pt idx="148">
                  <c:v>19.972602739495123</c:v>
                </c:pt>
                <c:pt idx="149">
                  <c:v>19.8367346936501</c:v>
                </c:pt>
                <c:pt idx="150">
                  <c:v>19.702702702465395</c:v>
                </c:pt>
                <c:pt idx="151">
                  <c:v>19.570469798422966</c:v>
                </c:pt>
                <c:pt idx="152">
                  <c:v>19.43999999976868</c:v>
                </c:pt>
                <c:pt idx="153">
                  <c:v>19.311258277917737</c:v>
                </c:pt>
                <c:pt idx="154">
                  <c:v>19.184210526090226</c:v>
                </c:pt>
                <c:pt idx="155">
                  <c:v>19.05882352918944</c:v>
                </c:pt>
                <c:pt idx="156">
                  <c:v>18.935064934845784</c:v>
                </c:pt>
                <c:pt idx="157">
                  <c:v>18.81290322558955</c:v>
                </c:pt>
                <c:pt idx="158">
                  <c:v>18.692307692093852</c:v>
                </c:pt>
                <c:pt idx="159">
                  <c:v>18.57324840743247</c:v>
                </c:pt>
                <c:pt idx="160">
                  <c:v>18.455696202322915</c:v>
                </c:pt>
                <c:pt idx="161">
                  <c:v>18.3396226413036</c:v>
                </c:pt>
                <c:pt idx="162">
                  <c:v>18.224999999797003</c:v>
                </c:pt>
                <c:pt idx="163">
                  <c:v>18.111801242035014</c:v>
                </c:pt>
                <c:pt idx="164">
                  <c:v>17.99999999980173</c:v>
                </c:pt>
                <c:pt idx="165">
                  <c:v>17.88957055195166</c:v>
                </c:pt>
                <c:pt idx="166">
                  <c:v>17.780487804684338</c:v>
                </c:pt>
                <c:pt idx="167">
                  <c:v>17.67272727253616</c:v>
                </c:pt>
                <c:pt idx="168">
                  <c:v>17.5662650600524</c:v>
                </c:pt>
                <c:pt idx="169">
                  <c:v>17.461077844124574</c:v>
                </c:pt>
                <c:pt idx="170">
                  <c:v>17.35714285695852</c:v>
                </c:pt>
                <c:pt idx="171">
                  <c:v>17.25443786963041</c:v>
                </c:pt>
                <c:pt idx="172">
                  <c:v>17.152941176280294</c:v>
                </c:pt>
                <c:pt idx="173">
                  <c:v>17.052631578759534</c:v>
                </c:pt>
                <c:pt idx="174">
                  <c:v>16.953488371907603</c:v>
                </c:pt>
                <c:pt idx="175">
                  <c:v>16.85549132929603</c:v>
                </c:pt>
                <c:pt idx="176">
                  <c:v>16.75862068947377</c:v>
                </c:pt>
                <c:pt idx="177">
                  <c:v>16.66285714267804</c:v>
                </c:pt>
                <c:pt idx="178">
                  <c:v>16.568181818004298</c:v>
                </c:pt>
                <c:pt idx="179">
                  <c:v>16.474576271011145</c:v>
                </c:pt>
                <c:pt idx="180">
                  <c:v>16.382022471737002</c:v>
                </c:pt>
                <c:pt idx="181">
                  <c:v>16.29050279312448</c:v>
                </c:pt>
                <c:pt idx="182">
                  <c:v>16.19999999983051</c:v>
                </c:pt>
              </c:numCache>
            </c:numRef>
          </c:yVal>
          <c:smooth val="1"/>
        </c:ser>
        <c:ser>
          <c:idx val="5"/>
          <c:order val="3"/>
          <c:tx>
            <c:strRef>
              <c:f>Parameters!$N$7</c:f>
              <c:strCache>
                <c:ptCount val="1"/>
                <c:pt idx="0">
                  <c:v>CPS1 Bound at 60.02 Hz SF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Parameters!$D$8:$D$236</c:f>
              <c:numCache>
                <c:ptCount val="229"/>
                <c:pt idx="0">
                  <c:v>59.8</c:v>
                </c:pt>
                <c:pt idx="1">
                  <c:v>59.801</c:v>
                </c:pt>
                <c:pt idx="2">
                  <c:v>59.802</c:v>
                </c:pt>
                <c:pt idx="3">
                  <c:v>59.803</c:v>
                </c:pt>
                <c:pt idx="4">
                  <c:v>59.804</c:v>
                </c:pt>
                <c:pt idx="5">
                  <c:v>59.805</c:v>
                </c:pt>
                <c:pt idx="6">
                  <c:v>59.806</c:v>
                </c:pt>
                <c:pt idx="7">
                  <c:v>59.807</c:v>
                </c:pt>
                <c:pt idx="8">
                  <c:v>59.808</c:v>
                </c:pt>
                <c:pt idx="9">
                  <c:v>59.809</c:v>
                </c:pt>
                <c:pt idx="10">
                  <c:v>59.81</c:v>
                </c:pt>
                <c:pt idx="11">
                  <c:v>59.811</c:v>
                </c:pt>
                <c:pt idx="12">
                  <c:v>59.8120000000001</c:v>
                </c:pt>
                <c:pt idx="13">
                  <c:v>59.8130000000001</c:v>
                </c:pt>
                <c:pt idx="14">
                  <c:v>59.8140000000001</c:v>
                </c:pt>
                <c:pt idx="15">
                  <c:v>59.8150000000001</c:v>
                </c:pt>
                <c:pt idx="16">
                  <c:v>59.8160000000001</c:v>
                </c:pt>
                <c:pt idx="17">
                  <c:v>59.8170000000001</c:v>
                </c:pt>
                <c:pt idx="18">
                  <c:v>59.8180000000001</c:v>
                </c:pt>
                <c:pt idx="19">
                  <c:v>59.8190000000001</c:v>
                </c:pt>
                <c:pt idx="20">
                  <c:v>59.8200000000001</c:v>
                </c:pt>
                <c:pt idx="21">
                  <c:v>59.8210000000001</c:v>
                </c:pt>
                <c:pt idx="22">
                  <c:v>59.8220000000001</c:v>
                </c:pt>
                <c:pt idx="23">
                  <c:v>59.8230000000001</c:v>
                </c:pt>
                <c:pt idx="24">
                  <c:v>59.8240000000001</c:v>
                </c:pt>
                <c:pt idx="25">
                  <c:v>59.8250000000001</c:v>
                </c:pt>
                <c:pt idx="26">
                  <c:v>59.8260000000001</c:v>
                </c:pt>
                <c:pt idx="27">
                  <c:v>59.8270000000001</c:v>
                </c:pt>
                <c:pt idx="28">
                  <c:v>59.8280000000001</c:v>
                </c:pt>
                <c:pt idx="29">
                  <c:v>59.8290000000001</c:v>
                </c:pt>
                <c:pt idx="30">
                  <c:v>59.8300000000001</c:v>
                </c:pt>
                <c:pt idx="31">
                  <c:v>59.8310000000001</c:v>
                </c:pt>
                <c:pt idx="32">
                  <c:v>59.8320000000001</c:v>
                </c:pt>
                <c:pt idx="33">
                  <c:v>59.8330000000002</c:v>
                </c:pt>
                <c:pt idx="34">
                  <c:v>59.8340000000002</c:v>
                </c:pt>
                <c:pt idx="35">
                  <c:v>59.8350000000002</c:v>
                </c:pt>
                <c:pt idx="36">
                  <c:v>59.8360000000002</c:v>
                </c:pt>
                <c:pt idx="37">
                  <c:v>59.8370000000002</c:v>
                </c:pt>
                <c:pt idx="38">
                  <c:v>59.8380000000002</c:v>
                </c:pt>
                <c:pt idx="39">
                  <c:v>59.8390000000002</c:v>
                </c:pt>
                <c:pt idx="40">
                  <c:v>59.8400000000002</c:v>
                </c:pt>
                <c:pt idx="41">
                  <c:v>59.8410000000002</c:v>
                </c:pt>
                <c:pt idx="42">
                  <c:v>59.8420000000002</c:v>
                </c:pt>
                <c:pt idx="43">
                  <c:v>59.8430000000002</c:v>
                </c:pt>
                <c:pt idx="44">
                  <c:v>59.8440000000002</c:v>
                </c:pt>
                <c:pt idx="45">
                  <c:v>59.8450000000002</c:v>
                </c:pt>
                <c:pt idx="46">
                  <c:v>59.8460000000002</c:v>
                </c:pt>
                <c:pt idx="47">
                  <c:v>59.8470000000002</c:v>
                </c:pt>
                <c:pt idx="48">
                  <c:v>59.8480000000002</c:v>
                </c:pt>
                <c:pt idx="49">
                  <c:v>59.8490000000002</c:v>
                </c:pt>
                <c:pt idx="50">
                  <c:v>59.8500000000002</c:v>
                </c:pt>
                <c:pt idx="51">
                  <c:v>59.8510000000002</c:v>
                </c:pt>
                <c:pt idx="52">
                  <c:v>59.8520000000002</c:v>
                </c:pt>
                <c:pt idx="53">
                  <c:v>59.8530000000003</c:v>
                </c:pt>
                <c:pt idx="54">
                  <c:v>59.8540000000003</c:v>
                </c:pt>
                <c:pt idx="55">
                  <c:v>59.8550000000003</c:v>
                </c:pt>
                <c:pt idx="56">
                  <c:v>59.8560000000003</c:v>
                </c:pt>
                <c:pt idx="57">
                  <c:v>59.8570000000003</c:v>
                </c:pt>
                <c:pt idx="58">
                  <c:v>59.8580000000003</c:v>
                </c:pt>
                <c:pt idx="59">
                  <c:v>59.8590000000003</c:v>
                </c:pt>
                <c:pt idx="60">
                  <c:v>59.8600000000003</c:v>
                </c:pt>
                <c:pt idx="61">
                  <c:v>59.8610000000003</c:v>
                </c:pt>
                <c:pt idx="62">
                  <c:v>59.8620000000003</c:v>
                </c:pt>
                <c:pt idx="63">
                  <c:v>59.8630000000003</c:v>
                </c:pt>
                <c:pt idx="64">
                  <c:v>59.8640000000003</c:v>
                </c:pt>
                <c:pt idx="65">
                  <c:v>59.8650000000003</c:v>
                </c:pt>
                <c:pt idx="66">
                  <c:v>59.8660000000003</c:v>
                </c:pt>
                <c:pt idx="67">
                  <c:v>59.8670000000003</c:v>
                </c:pt>
                <c:pt idx="68">
                  <c:v>59.8680000000003</c:v>
                </c:pt>
                <c:pt idx="69">
                  <c:v>59.8690000000003</c:v>
                </c:pt>
                <c:pt idx="70">
                  <c:v>59.8700000000003</c:v>
                </c:pt>
                <c:pt idx="71">
                  <c:v>59.8710000000003</c:v>
                </c:pt>
                <c:pt idx="72">
                  <c:v>59.8720000000003</c:v>
                </c:pt>
                <c:pt idx="73">
                  <c:v>59.8730000000003</c:v>
                </c:pt>
                <c:pt idx="74">
                  <c:v>59.8740000000004</c:v>
                </c:pt>
                <c:pt idx="75">
                  <c:v>59.8750000000004</c:v>
                </c:pt>
                <c:pt idx="76">
                  <c:v>59.8760000000004</c:v>
                </c:pt>
                <c:pt idx="77">
                  <c:v>59.8770000000004</c:v>
                </c:pt>
                <c:pt idx="78">
                  <c:v>59.8780000000004</c:v>
                </c:pt>
                <c:pt idx="79">
                  <c:v>59.8790000000004</c:v>
                </c:pt>
                <c:pt idx="80">
                  <c:v>59.8800000000004</c:v>
                </c:pt>
                <c:pt idx="81">
                  <c:v>59.8810000000004</c:v>
                </c:pt>
                <c:pt idx="82">
                  <c:v>59.8820000000004</c:v>
                </c:pt>
                <c:pt idx="83">
                  <c:v>59.8830000000004</c:v>
                </c:pt>
                <c:pt idx="84">
                  <c:v>59.8840000000004</c:v>
                </c:pt>
                <c:pt idx="85">
                  <c:v>59.8850000000004</c:v>
                </c:pt>
                <c:pt idx="86">
                  <c:v>59.8860000000004</c:v>
                </c:pt>
                <c:pt idx="87">
                  <c:v>59.8870000000004</c:v>
                </c:pt>
                <c:pt idx="88">
                  <c:v>59.8880000000004</c:v>
                </c:pt>
                <c:pt idx="89">
                  <c:v>59.8890000000004</c:v>
                </c:pt>
                <c:pt idx="90">
                  <c:v>59.8900000000004</c:v>
                </c:pt>
                <c:pt idx="91">
                  <c:v>59.8910000000004</c:v>
                </c:pt>
                <c:pt idx="92">
                  <c:v>59.8920000000004</c:v>
                </c:pt>
                <c:pt idx="93">
                  <c:v>59.8930000000004</c:v>
                </c:pt>
                <c:pt idx="94">
                  <c:v>59.8940000000004</c:v>
                </c:pt>
                <c:pt idx="95">
                  <c:v>59.8950000000005</c:v>
                </c:pt>
                <c:pt idx="96">
                  <c:v>59.8960000000005</c:v>
                </c:pt>
                <c:pt idx="97">
                  <c:v>59.8970000000005</c:v>
                </c:pt>
                <c:pt idx="98">
                  <c:v>59.8980000000005</c:v>
                </c:pt>
                <c:pt idx="99">
                  <c:v>59.8990000000005</c:v>
                </c:pt>
                <c:pt idx="100">
                  <c:v>59.9000000000005</c:v>
                </c:pt>
                <c:pt idx="101">
                  <c:v>59.9010000000005</c:v>
                </c:pt>
                <c:pt idx="102">
                  <c:v>59.9020000000005</c:v>
                </c:pt>
                <c:pt idx="103">
                  <c:v>59.9030000000005</c:v>
                </c:pt>
                <c:pt idx="104">
                  <c:v>59.9040000000005</c:v>
                </c:pt>
                <c:pt idx="105">
                  <c:v>59.9050000000005</c:v>
                </c:pt>
                <c:pt idx="106">
                  <c:v>59.9060000000005</c:v>
                </c:pt>
                <c:pt idx="107">
                  <c:v>59.9070000000005</c:v>
                </c:pt>
                <c:pt idx="108">
                  <c:v>59.9080000000005</c:v>
                </c:pt>
                <c:pt idx="109">
                  <c:v>59.9090000000005</c:v>
                </c:pt>
                <c:pt idx="110">
                  <c:v>59.9100000000005</c:v>
                </c:pt>
                <c:pt idx="111">
                  <c:v>59.9110000000005</c:v>
                </c:pt>
                <c:pt idx="112">
                  <c:v>59.9120000000005</c:v>
                </c:pt>
                <c:pt idx="113">
                  <c:v>59.9130000000005</c:v>
                </c:pt>
                <c:pt idx="114">
                  <c:v>59.9140000000005</c:v>
                </c:pt>
                <c:pt idx="115">
                  <c:v>59.9150000000005</c:v>
                </c:pt>
                <c:pt idx="116">
                  <c:v>59.9160000000006</c:v>
                </c:pt>
                <c:pt idx="117">
                  <c:v>59.9170000000006</c:v>
                </c:pt>
                <c:pt idx="118">
                  <c:v>59.9180000000006</c:v>
                </c:pt>
                <c:pt idx="119">
                  <c:v>59.9190000000006</c:v>
                </c:pt>
                <c:pt idx="120">
                  <c:v>59.9200000000006</c:v>
                </c:pt>
                <c:pt idx="121">
                  <c:v>59.9210000000006</c:v>
                </c:pt>
                <c:pt idx="122">
                  <c:v>59.9220000000006</c:v>
                </c:pt>
                <c:pt idx="123">
                  <c:v>59.9230000000006</c:v>
                </c:pt>
                <c:pt idx="124">
                  <c:v>59.9240000000006</c:v>
                </c:pt>
                <c:pt idx="125">
                  <c:v>59.9250000000006</c:v>
                </c:pt>
                <c:pt idx="126">
                  <c:v>59.9260000000006</c:v>
                </c:pt>
                <c:pt idx="127">
                  <c:v>59.9270000000006</c:v>
                </c:pt>
                <c:pt idx="128">
                  <c:v>59.9280000000006</c:v>
                </c:pt>
                <c:pt idx="129">
                  <c:v>59.9290000000006</c:v>
                </c:pt>
                <c:pt idx="130">
                  <c:v>59.9300000000006</c:v>
                </c:pt>
                <c:pt idx="131">
                  <c:v>59.9310000000006</c:v>
                </c:pt>
                <c:pt idx="132">
                  <c:v>59.9320000000006</c:v>
                </c:pt>
                <c:pt idx="133">
                  <c:v>59.9330000000006</c:v>
                </c:pt>
                <c:pt idx="134">
                  <c:v>59.9340000000006</c:v>
                </c:pt>
                <c:pt idx="135">
                  <c:v>59.9350000000006</c:v>
                </c:pt>
                <c:pt idx="136">
                  <c:v>59.9360000000006</c:v>
                </c:pt>
                <c:pt idx="137">
                  <c:v>59.9370000000007</c:v>
                </c:pt>
                <c:pt idx="138">
                  <c:v>59.9380000000007</c:v>
                </c:pt>
                <c:pt idx="139">
                  <c:v>59.9390000000007</c:v>
                </c:pt>
                <c:pt idx="140">
                  <c:v>59.9400000000007</c:v>
                </c:pt>
                <c:pt idx="141">
                  <c:v>59.9410000000007</c:v>
                </c:pt>
                <c:pt idx="142">
                  <c:v>59.9420000000007</c:v>
                </c:pt>
                <c:pt idx="143">
                  <c:v>59.9430000000007</c:v>
                </c:pt>
                <c:pt idx="144">
                  <c:v>59.9440000000007</c:v>
                </c:pt>
                <c:pt idx="145">
                  <c:v>59.9450000000007</c:v>
                </c:pt>
                <c:pt idx="146">
                  <c:v>59.9460000000007</c:v>
                </c:pt>
                <c:pt idx="147">
                  <c:v>59.9470000000007</c:v>
                </c:pt>
                <c:pt idx="148">
                  <c:v>59.9480000000007</c:v>
                </c:pt>
                <c:pt idx="149">
                  <c:v>59.9490000000007</c:v>
                </c:pt>
                <c:pt idx="150">
                  <c:v>59.9500000000007</c:v>
                </c:pt>
                <c:pt idx="151">
                  <c:v>59.9510000000007</c:v>
                </c:pt>
                <c:pt idx="152">
                  <c:v>59.9520000000007</c:v>
                </c:pt>
                <c:pt idx="153">
                  <c:v>59.9530000000007</c:v>
                </c:pt>
                <c:pt idx="154">
                  <c:v>59.9540000000007</c:v>
                </c:pt>
                <c:pt idx="155">
                  <c:v>59.9550000000007</c:v>
                </c:pt>
                <c:pt idx="156">
                  <c:v>59.9560000000007</c:v>
                </c:pt>
                <c:pt idx="157">
                  <c:v>59.9570000000007</c:v>
                </c:pt>
                <c:pt idx="158">
                  <c:v>59.9580000000008</c:v>
                </c:pt>
                <c:pt idx="159">
                  <c:v>59.9590000000008</c:v>
                </c:pt>
                <c:pt idx="160">
                  <c:v>59.9600000000008</c:v>
                </c:pt>
                <c:pt idx="161">
                  <c:v>59.9610000000008</c:v>
                </c:pt>
                <c:pt idx="162">
                  <c:v>59.9620000000008</c:v>
                </c:pt>
                <c:pt idx="163">
                  <c:v>59.9630000000008</c:v>
                </c:pt>
                <c:pt idx="164">
                  <c:v>59.9640000000008</c:v>
                </c:pt>
                <c:pt idx="165">
                  <c:v>59.9650000000008</c:v>
                </c:pt>
                <c:pt idx="166">
                  <c:v>59.9660000000008</c:v>
                </c:pt>
                <c:pt idx="167">
                  <c:v>59.9670000000008</c:v>
                </c:pt>
                <c:pt idx="168">
                  <c:v>59.9680000000008</c:v>
                </c:pt>
                <c:pt idx="169">
                  <c:v>59.9690000000008</c:v>
                </c:pt>
                <c:pt idx="170">
                  <c:v>59.9700000000008</c:v>
                </c:pt>
                <c:pt idx="171">
                  <c:v>59.9710000000008</c:v>
                </c:pt>
                <c:pt idx="172">
                  <c:v>59.9720000000008</c:v>
                </c:pt>
                <c:pt idx="173">
                  <c:v>59.9730000000008</c:v>
                </c:pt>
                <c:pt idx="174">
                  <c:v>59.9740000000008</c:v>
                </c:pt>
                <c:pt idx="175">
                  <c:v>59.9750000000008</c:v>
                </c:pt>
                <c:pt idx="176">
                  <c:v>59.9760000000008</c:v>
                </c:pt>
                <c:pt idx="177">
                  <c:v>59.9770000000008</c:v>
                </c:pt>
                <c:pt idx="178">
                  <c:v>59.9780000000008</c:v>
                </c:pt>
                <c:pt idx="179">
                  <c:v>59.9790000000009</c:v>
                </c:pt>
                <c:pt idx="180">
                  <c:v>59.9795</c:v>
                </c:pt>
                <c:pt idx="181">
                  <c:v>59.9799</c:v>
                </c:pt>
                <c:pt idx="182">
                  <c:v>59.9800000000009</c:v>
                </c:pt>
                <c:pt idx="183">
                  <c:v>59.9801</c:v>
                </c:pt>
                <c:pt idx="184">
                  <c:v>59.9805</c:v>
                </c:pt>
                <c:pt idx="185">
                  <c:v>59.9810000000009</c:v>
                </c:pt>
                <c:pt idx="186">
                  <c:v>59.9820000000009</c:v>
                </c:pt>
                <c:pt idx="187">
                  <c:v>59.9830000000009</c:v>
                </c:pt>
                <c:pt idx="188">
                  <c:v>59.9840000000009</c:v>
                </c:pt>
                <c:pt idx="189">
                  <c:v>59.9850000000009</c:v>
                </c:pt>
                <c:pt idx="190">
                  <c:v>59.9860000000009</c:v>
                </c:pt>
                <c:pt idx="191">
                  <c:v>59.9870000000009</c:v>
                </c:pt>
                <c:pt idx="192">
                  <c:v>59.9880000000009</c:v>
                </c:pt>
                <c:pt idx="193">
                  <c:v>59.9890000000009</c:v>
                </c:pt>
                <c:pt idx="194">
                  <c:v>59.9900000000009</c:v>
                </c:pt>
                <c:pt idx="195">
                  <c:v>59.9910000000009</c:v>
                </c:pt>
                <c:pt idx="196">
                  <c:v>59.9920000000009</c:v>
                </c:pt>
                <c:pt idx="197">
                  <c:v>59.9930000000009</c:v>
                </c:pt>
                <c:pt idx="198">
                  <c:v>59.9940000000009</c:v>
                </c:pt>
                <c:pt idx="199">
                  <c:v>59.9950000000009</c:v>
                </c:pt>
                <c:pt idx="200">
                  <c:v>59.9960000000009</c:v>
                </c:pt>
                <c:pt idx="201">
                  <c:v>59.9970000000009</c:v>
                </c:pt>
                <c:pt idx="202">
                  <c:v>59.9980000000009</c:v>
                </c:pt>
                <c:pt idx="203">
                  <c:v>59.999</c:v>
                </c:pt>
                <c:pt idx="204">
                  <c:v>59.9995</c:v>
                </c:pt>
                <c:pt idx="205">
                  <c:v>59.9999</c:v>
                </c:pt>
                <c:pt idx="206">
                  <c:v>60.0001</c:v>
                </c:pt>
                <c:pt idx="207">
                  <c:v>60.0005</c:v>
                </c:pt>
                <c:pt idx="208">
                  <c:v>60.001000000001</c:v>
                </c:pt>
                <c:pt idx="209">
                  <c:v>60.002000000001</c:v>
                </c:pt>
                <c:pt idx="210">
                  <c:v>60.003000000001</c:v>
                </c:pt>
                <c:pt idx="211">
                  <c:v>60.004000000001</c:v>
                </c:pt>
                <c:pt idx="212">
                  <c:v>60.005000000001</c:v>
                </c:pt>
                <c:pt idx="213">
                  <c:v>60.006000000001</c:v>
                </c:pt>
                <c:pt idx="214">
                  <c:v>60.007000000001</c:v>
                </c:pt>
                <c:pt idx="215">
                  <c:v>60.008000000001</c:v>
                </c:pt>
                <c:pt idx="216">
                  <c:v>60.009000000001</c:v>
                </c:pt>
                <c:pt idx="217">
                  <c:v>60.010000000001</c:v>
                </c:pt>
                <c:pt idx="218">
                  <c:v>60.011000000001</c:v>
                </c:pt>
                <c:pt idx="219">
                  <c:v>60.012000000001</c:v>
                </c:pt>
                <c:pt idx="220">
                  <c:v>60.013000000001</c:v>
                </c:pt>
                <c:pt idx="221">
                  <c:v>60.014000000001</c:v>
                </c:pt>
                <c:pt idx="222">
                  <c:v>60.015000000001</c:v>
                </c:pt>
                <c:pt idx="223">
                  <c:v>60.016000000001</c:v>
                </c:pt>
                <c:pt idx="224">
                  <c:v>60.017000000001</c:v>
                </c:pt>
                <c:pt idx="225">
                  <c:v>60.018000000001</c:v>
                </c:pt>
                <c:pt idx="226">
                  <c:v>60.019</c:v>
                </c:pt>
                <c:pt idx="227">
                  <c:v>60.0195</c:v>
                </c:pt>
                <c:pt idx="228">
                  <c:v>60.0199</c:v>
                </c:pt>
              </c:numCache>
            </c:numRef>
          </c:xVal>
          <c:yVal>
            <c:numRef>
              <c:f>Parameters!$N$8:$N$236</c:f>
              <c:numCache>
                <c:ptCount val="229"/>
                <c:pt idx="0">
                  <c:v>-1.4727272727272536</c:v>
                </c:pt>
                <c:pt idx="1">
                  <c:v>-1.4794520547945336</c:v>
                </c:pt>
                <c:pt idx="2">
                  <c:v>-1.486238532110089</c:v>
                </c:pt>
                <c:pt idx="3">
                  <c:v>-1.493087557603668</c:v>
                </c:pt>
                <c:pt idx="4">
                  <c:v>-1.5000000000000142</c:v>
                </c:pt>
                <c:pt idx="5">
                  <c:v>-1.5069767441860444</c:v>
                </c:pt>
                <c:pt idx="6">
                  <c:v>-1.5140186915887663</c:v>
                </c:pt>
                <c:pt idx="7">
                  <c:v>-1.5211267605633958</c:v>
                </c:pt>
                <c:pt idx="8">
                  <c:v>-1.5283018867924514</c:v>
                </c:pt>
                <c:pt idx="9">
                  <c:v>-1.5355450236966641</c:v>
                </c:pt>
                <c:pt idx="10">
                  <c:v>-1.5428571428571594</c:v>
                </c:pt>
                <c:pt idx="11">
                  <c:v>-1.5502392344497602</c:v>
                </c:pt>
                <c:pt idx="12">
                  <c:v>-1.5576923076930347</c:v>
                </c:pt>
                <c:pt idx="13">
                  <c:v>-1.565217391305118</c:v>
                </c:pt>
                <c:pt idx="14">
                  <c:v>-1.5728155339813423</c:v>
                </c:pt>
                <c:pt idx="15">
                  <c:v>-1.580487804878798</c:v>
                </c:pt>
                <c:pt idx="16">
                  <c:v>-1.588235294118441</c:v>
                </c:pt>
                <c:pt idx="17">
                  <c:v>-1.596059113301276</c:v>
                </c:pt>
                <c:pt idx="18">
                  <c:v>-1.6039603960403765</c:v>
                </c:pt>
                <c:pt idx="19">
                  <c:v>-1.6119402985082814</c:v>
                </c:pt>
                <c:pt idx="20">
                  <c:v>-1.620000000000808</c:v>
                </c:pt>
                <c:pt idx="21">
                  <c:v>-1.628140703518385</c:v>
                </c:pt>
                <c:pt idx="22">
                  <c:v>-1.636363636364481</c:v>
                </c:pt>
                <c:pt idx="23">
                  <c:v>-1.6446700507622551</c:v>
                </c:pt>
                <c:pt idx="24">
                  <c:v>-1.6530612244906187</c:v>
                </c:pt>
                <c:pt idx="25">
                  <c:v>-1.6615384615393332</c:v>
                </c:pt>
                <c:pt idx="26">
                  <c:v>-1.6701030927843656</c:v>
                </c:pt>
                <c:pt idx="27">
                  <c:v>-1.6787564766847871</c:v>
                </c:pt>
                <c:pt idx="28">
                  <c:v>-1.6875000000009002</c:v>
                </c:pt>
                <c:pt idx="29">
                  <c:v>-1.6963350785349203</c:v>
                </c:pt>
                <c:pt idx="30">
                  <c:v>-1.7052631578956143</c:v>
                </c:pt>
                <c:pt idx="31">
                  <c:v>-1.7142857142866443</c:v>
                </c:pt>
                <c:pt idx="32">
                  <c:v>-1.7234042553200675</c:v>
                </c:pt>
                <c:pt idx="33">
                  <c:v>-1.7326203208574433</c:v>
                </c:pt>
                <c:pt idx="34">
                  <c:v>-1.7419354838728607</c:v>
                </c:pt>
                <c:pt idx="35">
                  <c:v>-1.7513513513532428</c:v>
                </c:pt>
                <c:pt idx="36">
                  <c:v>-1.7608695652192812</c:v>
                </c:pt>
                <c:pt idx="37">
                  <c:v>-1.7704918032806451</c:v>
                </c:pt>
                <c:pt idx="38">
                  <c:v>-1.7802197802217354</c:v>
                </c:pt>
                <c:pt idx="39">
                  <c:v>-1.7900552486207384</c:v>
                </c:pt>
                <c:pt idx="40">
                  <c:v>-1.8000000000020238</c:v>
                </c:pt>
                <c:pt idx="41">
                  <c:v>-1.8100558659238104</c:v>
                </c:pt>
                <c:pt idx="42">
                  <c:v>-1.820224719103145</c:v>
                </c:pt>
                <c:pt idx="43">
                  <c:v>-1.830508474578365</c:v>
                </c:pt>
                <c:pt idx="44">
                  <c:v>-1.840909090911184</c:v>
                </c:pt>
                <c:pt idx="45">
                  <c:v>-1.8514285714306642</c:v>
                </c:pt>
                <c:pt idx="46">
                  <c:v>-1.8620689655194094</c:v>
                </c:pt>
                <c:pt idx="47">
                  <c:v>-1.8728323699443643</c:v>
                </c:pt>
                <c:pt idx="48">
                  <c:v>-1.8837209302347258</c:v>
                </c:pt>
                <c:pt idx="49">
                  <c:v>-1.8947368421075093</c:v>
                </c:pt>
                <c:pt idx="50">
                  <c:v>-1.9058823529434228</c:v>
                </c:pt>
                <c:pt idx="51">
                  <c:v>-1.917159763315856</c:v>
                </c:pt>
                <c:pt idx="52">
                  <c:v>-1.9285714285737567</c:v>
                </c:pt>
                <c:pt idx="53">
                  <c:v>-1.9401197604825267</c:v>
                </c:pt>
                <c:pt idx="54">
                  <c:v>-1.951807228919162</c:v>
                </c:pt>
                <c:pt idx="55">
                  <c:v>-1.9636363636399623</c:v>
                </c:pt>
                <c:pt idx="56">
                  <c:v>-1.9756097561011756</c:v>
                </c:pt>
                <c:pt idx="57">
                  <c:v>-1.9877300613533242</c:v>
                </c:pt>
                <c:pt idx="58">
                  <c:v>-2.000000000003735</c:v>
                </c:pt>
                <c:pt idx="59">
                  <c:v>-2.0124223602521996</c:v>
                </c:pt>
                <c:pt idx="60">
                  <c:v>-2.0250000000037693</c:v>
                </c:pt>
                <c:pt idx="61">
                  <c:v>-2.0377358490604824</c:v>
                </c:pt>
                <c:pt idx="62">
                  <c:v>-2.050632911396302</c:v>
                </c:pt>
                <c:pt idx="63">
                  <c:v>-2.06369426751984</c:v>
                </c:pt>
                <c:pt idx="64">
                  <c:v>-2.0769230769271076</c:v>
                </c:pt>
                <c:pt idx="65">
                  <c:v>-2.0903225806492127</c:v>
                </c:pt>
                <c:pt idx="66">
                  <c:v>-2.1038961039001762</c:v>
                </c:pt>
                <c:pt idx="67">
                  <c:v>-2.117647058827721</c:v>
                </c:pt>
                <c:pt idx="68">
                  <c:v>-2.1315789473726356</c:v>
                </c:pt>
                <c:pt idx="69">
                  <c:v>-2.145695364242648</c:v>
                </c:pt>
                <c:pt idx="70">
                  <c:v>-2.160000000004363</c:v>
                </c:pt>
                <c:pt idx="71">
                  <c:v>-2.1744966442996896</c:v>
                </c:pt>
                <c:pt idx="72">
                  <c:v>-2.1891891891936015</c:v>
                </c:pt>
                <c:pt idx="73">
                  <c:v>-2.2040816326576054</c:v>
                </c:pt>
                <c:pt idx="74">
                  <c:v>-2.219178082197864</c:v>
                </c:pt>
                <c:pt idx="75">
                  <c:v>-2.234482758626821</c:v>
                </c:pt>
                <c:pt idx="76">
                  <c:v>-2.2500000000062914</c:v>
                </c:pt>
                <c:pt idx="77">
                  <c:v>-2.2657342657406088</c:v>
                </c:pt>
                <c:pt idx="78">
                  <c:v>-2.281690140851466</c:v>
                </c:pt>
                <c:pt idx="79">
                  <c:v>-2.297872340432096</c:v>
                </c:pt>
                <c:pt idx="80">
                  <c:v>-2.314285714292334</c:v>
                </c:pt>
                <c:pt idx="81">
                  <c:v>-2.3309352518052378</c:v>
                </c:pt>
                <c:pt idx="82">
                  <c:v>-2.347826086963376</c:v>
                </c:pt>
                <c:pt idx="83">
                  <c:v>-2.36496350365655</c:v>
                </c:pt>
                <c:pt idx="84">
                  <c:v>-2.3823529411834468</c:v>
                </c:pt>
                <c:pt idx="85">
                  <c:v>-2.4000000000071644</c:v>
                </c:pt>
                <c:pt idx="86">
                  <c:v>-2.4179104477684237</c:v>
                </c:pt>
                <c:pt idx="87">
                  <c:v>-2.4360902255712062</c:v>
                </c:pt>
                <c:pt idx="88">
                  <c:v>-2.4545454545529504</c:v>
                </c:pt>
                <c:pt idx="89">
                  <c:v>-2.4732824427556586</c:v>
                </c:pt>
                <c:pt idx="90">
                  <c:v>-2.4923076923153316</c:v>
                </c:pt>
                <c:pt idx="91">
                  <c:v>-2.5116279069845953</c:v>
                </c:pt>
                <c:pt idx="92">
                  <c:v>-2.5312500000079283</c:v>
                </c:pt>
                <c:pt idx="93">
                  <c:v>-2.5511811023702116</c:v>
                </c:pt>
                <c:pt idx="94">
                  <c:v>-2.5714285714368033</c:v>
                </c:pt>
                <c:pt idx="95">
                  <c:v>-2.592000000010378</c:v>
                </c:pt>
                <c:pt idx="96">
                  <c:v>-2.612903225816949</c:v>
                </c:pt>
                <c:pt idx="97">
                  <c:v>-2.6341463414741852</c:v>
                </c:pt>
                <c:pt idx="98">
                  <c:v>-2.6557377049289297</c:v>
                </c:pt>
                <c:pt idx="99">
                  <c:v>-2.6776859504242494</c:v>
                </c:pt>
                <c:pt idx="100">
                  <c:v>-2.7000000000113182</c:v>
                </c:pt>
                <c:pt idx="101">
                  <c:v>-2.7226890756417084</c:v>
                </c:pt>
                <c:pt idx="102">
                  <c:v>-2.745762711876004</c:v>
                </c:pt>
                <c:pt idx="103">
                  <c:v>-2.7692307692426783</c:v>
                </c:pt>
                <c:pt idx="104">
                  <c:v>-2.7931034482879213</c:v>
                </c:pt>
                <c:pt idx="105">
                  <c:v>-2.817391304360039</c:v>
                </c:pt>
                <c:pt idx="106">
                  <c:v>-2.8421052631704415</c:v>
                </c:pt>
                <c:pt idx="107">
                  <c:v>-2.8672566371808523</c:v>
                </c:pt>
                <c:pt idx="108">
                  <c:v>-2.8928571428700214</c:v>
                </c:pt>
                <c:pt idx="109">
                  <c:v>-2.9189189189321567</c:v>
                </c:pt>
                <c:pt idx="110">
                  <c:v>-2.945454545467962</c:v>
                </c:pt>
                <c:pt idx="111">
                  <c:v>-2.972477064233784</c:v>
                </c:pt>
                <c:pt idx="112">
                  <c:v>-3.000000000013986</c:v>
                </c:pt>
                <c:pt idx="113">
                  <c:v>-3.0280373831917533</c:v>
                </c:pt>
                <c:pt idx="114">
                  <c:v>-3.05660377359929</c:v>
                </c:pt>
                <c:pt idx="115">
                  <c:v>-3.085714285728877</c:v>
                </c:pt>
                <c:pt idx="116">
                  <c:v>-3.1153846154026112</c:v>
                </c:pt>
                <c:pt idx="117">
                  <c:v>-3.145631067979441</c:v>
                </c:pt>
                <c:pt idx="118">
                  <c:v>-3.1764705882540794</c:v>
                </c:pt>
                <c:pt idx="119">
                  <c:v>-3.207920792098293</c:v>
                </c:pt>
                <c:pt idx="120">
                  <c:v>-3.2400000000193927</c:v>
                </c:pt>
                <c:pt idx="121">
                  <c:v>-3.272727272747217</c:v>
                </c:pt>
                <c:pt idx="122">
                  <c:v>-3.306122448999867</c:v>
                </c:pt>
                <c:pt idx="123">
                  <c:v>-3.3402061855876255</c:v>
                </c:pt>
                <c:pt idx="124">
                  <c:v>-3.375000000021214</c:v>
                </c:pt>
                <c:pt idx="125">
                  <c:v>-3.4105263158110533</c:v>
                </c:pt>
                <c:pt idx="126">
                  <c:v>-3.4468085106602535</c:v>
                </c:pt>
                <c:pt idx="127">
                  <c:v>-3.483870967764279</c:v>
                </c:pt>
                <c:pt idx="128">
                  <c:v>-3.5217391304577967</c:v>
                </c:pt>
                <c:pt idx="129">
                  <c:v>-3.5604395604629926</c:v>
                </c:pt>
                <c:pt idx="130">
                  <c:v>-3.6000000000238623</c:v>
                </c:pt>
                <c:pt idx="131">
                  <c:v>-3.640449438226844</c:v>
                </c:pt>
                <c:pt idx="132">
                  <c:v>-3.681818181843243</c:v>
                </c:pt>
                <c:pt idx="133">
                  <c:v>-3.7241379310600236</c:v>
                </c:pt>
                <c:pt idx="134">
                  <c:v>-3.767441860491464</c:v>
                </c:pt>
                <c:pt idx="135">
                  <c:v>-3.8117647059092197</c:v>
                </c:pt>
                <c:pt idx="136">
                  <c:v>-3.85714285717026</c:v>
                </c:pt>
                <c:pt idx="137">
                  <c:v>-3.9036144578642964</c:v>
                </c:pt>
                <c:pt idx="138">
                  <c:v>-3.9512195122287896</c:v>
                </c:pt>
                <c:pt idx="139">
                  <c:v>-4.000000000034739</c:v>
                </c:pt>
                <c:pt idx="140">
                  <c:v>-4.050000000035496</c:v>
                </c:pt>
                <c:pt idx="141">
                  <c:v>-4.101265822821089</c:v>
                </c:pt>
                <c:pt idx="142">
                  <c:v>-4.1538461538832445</c:v>
                </c:pt>
                <c:pt idx="143">
                  <c:v>-4.207792207830529</c:v>
                </c:pt>
                <c:pt idx="144">
                  <c:v>-4.2631578947760485</c:v>
                </c:pt>
                <c:pt idx="145">
                  <c:v>-4.320000000040125</c:v>
                </c:pt>
                <c:pt idx="146">
                  <c:v>-4.378378378419877</c:v>
                </c:pt>
                <c:pt idx="147">
                  <c:v>-4.438356164426064</c:v>
                </c:pt>
                <c:pt idx="148">
                  <c:v>-4.500000000043545</c:v>
                </c:pt>
                <c:pt idx="149">
                  <c:v>-4.5633802817352285</c:v>
                </c:pt>
                <c:pt idx="150">
                  <c:v>-4.628571428617659</c:v>
                </c:pt>
                <c:pt idx="151">
                  <c:v>-4.695652173960465</c:v>
                </c:pt>
                <c:pt idx="152">
                  <c:v>-4.764705882402102</c:v>
                </c:pt>
                <c:pt idx="153">
                  <c:v>-4.835820895572859</c:v>
                </c:pt>
                <c:pt idx="154">
                  <c:v>-4.909090909142748</c:v>
                </c:pt>
                <c:pt idx="155">
                  <c:v>-4.984615384669198</c:v>
                </c:pt>
                <c:pt idx="156">
                  <c:v>-5.062500000055323</c:v>
                </c:pt>
                <c:pt idx="157">
                  <c:v>-5.142857142914046</c:v>
                </c:pt>
                <c:pt idx="158">
                  <c:v>-5.225806451680444</c:v>
                </c:pt>
                <c:pt idx="159">
                  <c:v>-5.311475409905636</c:v>
                </c:pt>
                <c:pt idx="160">
                  <c:v>-5.400000000071698</c:v>
                </c:pt>
                <c:pt idx="161">
                  <c:v>-5.491525423803408</c:v>
                </c:pt>
                <c:pt idx="162">
                  <c:v>-5.5862068966286875</c:v>
                </c:pt>
                <c:pt idx="163">
                  <c:v>-5.684210526395245</c:v>
                </c:pt>
                <c:pt idx="164">
                  <c:v>-5.785714285797098</c:v>
                </c:pt>
                <c:pt idx="165">
                  <c:v>-5.8909090909946915</c:v>
                </c:pt>
                <c:pt idx="166">
                  <c:v>-6.0000000000885425</c:v>
                </c:pt>
                <c:pt idx="167">
                  <c:v>-6.113207547262276</c:v>
                </c:pt>
                <c:pt idx="168">
                  <c:v>-6.230769230865008</c:v>
                </c:pt>
                <c:pt idx="169">
                  <c:v>-6.352941176569868</c:v>
                </c:pt>
                <c:pt idx="170">
                  <c:v>-6.480000000103909</c:v>
                </c:pt>
                <c:pt idx="171">
                  <c:v>-6.612244898067062</c:v>
                </c:pt>
                <c:pt idx="172">
                  <c:v>-6.750000000112093</c:v>
                </c:pt>
                <c:pt idx="173">
                  <c:v>-6.893617021394209</c:v>
                </c:pt>
                <c:pt idx="174">
                  <c:v>-7.043478260991992</c:v>
                </c:pt>
                <c:pt idx="175">
                  <c:v>-7.200000000127555</c:v>
                </c:pt>
                <c:pt idx="176">
                  <c:v>-7.363636363770582</c:v>
                </c:pt>
                <c:pt idx="177">
                  <c:v>-7.534883721070358</c:v>
                </c:pt>
                <c:pt idx="178">
                  <c:v>-7.7142857144321635</c:v>
                </c:pt>
                <c:pt idx="179">
                  <c:v>-7.902439024564018</c:v>
                </c:pt>
                <c:pt idx="180">
                  <c:v>-8.000000000000313</c:v>
                </c:pt>
                <c:pt idx="181">
                  <c:v>-8.079800498753249</c:v>
                </c:pt>
                <c:pt idx="182">
                  <c:v>-8.1000000001821</c:v>
                </c:pt>
                <c:pt idx="183">
                  <c:v>-8.120300751879736</c:v>
                </c:pt>
                <c:pt idx="184">
                  <c:v>-8.202531645569465</c:v>
                </c:pt>
                <c:pt idx="185">
                  <c:v>-8.307692307883368</c:v>
                </c:pt>
                <c:pt idx="186">
                  <c:v>-8.526315789676005</c:v>
                </c:pt>
                <c:pt idx="187">
                  <c:v>-8.75675675696961</c:v>
                </c:pt>
                <c:pt idx="188">
                  <c:v>-9.00000000022426</c:v>
                </c:pt>
                <c:pt idx="189">
                  <c:v>-9.257142857381378</c:v>
                </c:pt>
                <c:pt idx="190">
                  <c:v>-9.529411764957986</c:v>
                </c:pt>
                <c:pt idx="191">
                  <c:v>-9.818181818448739</c:v>
                </c:pt>
                <c:pt idx="192">
                  <c:v>-10.125000000285375</c:v>
                </c:pt>
                <c:pt idx="193">
                  <c:v>-10.451612903529105</c:v>
                </c:pt>
                <c:pt idx="194">
                  <c:v>-10.800000000323017</c:v>
                </c:pt>
                <c:pt idx="195">
                  <c:v>-11.172413793450966</c:v>
                </c:pt>
                <c:pt idx="196">
                  <c:v>-11.571428571800391</c:v>
                </c:pt>
                <c:pt idx="197">
                  <c:v>-12.000000000398837</c:v>
                </c:pt>
                <c:pt idx="198">
                  <c:v>-12.461538461970855</c:v>
                </c:pt>
                <c:pt idx="199">
                  <c:v>-12.96000000046647</c:v>
                </c:pt>
                <c:pt idx="200">
                  <c:v>-13.500000000504842</c:v>
                </c:pt>
                <c:pt idx="201">
                  <c:v>-14.08695652229175</c:v>
                </c:pt>
                <c:pt idx="202">
                  <c:v>-14.727272727875167</c:v>
                </c:pt>
                <c:pt idx="203">
                  <c:v>-15.428571428573138</c:v>
                </c:pt>
                <c:pt idx="204">
                  <c:v>-15.804878048778646</c:v>
                </c:pt>
                <c:pt idx="205">
                  <c:v>-16.119402985071964</c:v>
                </c:pt>
                <c:pt idx="206">
                  <c:v>-16.281407035178592</c:v>
                </c:pt>
                <c:pt idx="207">
                  <c:v>-16.61538461538665</c:v>
                </c:pt>
                <c:pt idx="208">
                  <c:v>-17.052631579844455</c:v>
                </c:pt>
                <c:pt idx="209">
                  <c:v>-18.0000000009972</c:v>
                </c:pt>
                <c:pt idx="210">
                  <c:v>-19.058823530535086</c:v>
                </c:pt>
                <c:pt idx="211">
                  <c:v>-20.250000001265178</c:v>
                </c:pt>
                <c:pt idx="212">
                  <c:v>-21.600000001436133</c:v>
                </c:pt>
                <c:pt idx="213">
                  <c:v>-23.142857144513663</c:v>
                </c:pt>
                <c:pt idx="214">
                  <c:v>-24.923076924993623</c:v>
                </c:pt>
                <c:pt idx="215">
                  <c:v>-27.000000002244217</c:v>
                </c:pt>
                <c:pt idx="216">
                  <c:v>-29.45454545722904</c:v>
                </c:pt>
                <c:pt idx="217">
                  <c:v>-32.40000000323959</c:v>
                </c:pt>
                <c:pt idx="218">
                  <c:v>-36.00000000399017</c:v>
                </c:pt>
                <c:pt idx="219">
                  <c:v>-40.500000005074234</c:v>
                </c:pt>
                <c:pt idx="220">
                  <c:v>-46.28571429232645</c:v>
                </c:pt>
                <c:pt idx="221">
                  <c:v>-54.00000000897892</c:v>
                </c:pt>
                <c:pt idx="222">
                  <c:v>-64.80000001299153</c:v>
                </c:pt>
                <c:pt idx="223">
                  <c:v>-81.00000002025207</c:v>
                </c:pt>
                <c:pt idx="224">
                  <c:v>-108.00000003591978</c:v>
                </c:pt>
                <c:pt idx="225">
                  <c:v>-162.00000008120628</c:v>
                </c:pt>
                <c:pt idx="226">
                  <c:v>-323.99999999946573</c:v>
                </c:pt>
                <c:pt idx="227">
                  <c:v>-648.000000000957</c:v>
                </c:pt>
                <c:pt idx="228">
                  <c:v>-3239.9999999937245</c:v>
                </c:pt>
              </c:numCache>
            </c:numRef>
          </c:yVal>
          <c:smooth val="1"/>
        </c:ser>
        <c:ser>
          <c:idx val="8"/>
          <c:order val="4"/>
          <c:tx>
            <c:strRef>
              <c:f>Parameters!$N$7</c:f>
              <c:strCache>
                <c:ptCount val="1"/>
                <c:pt idx="0">
                  <c:v>CPS1 Bound at 60.02 Hz SF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Parameters!$D$238:$D$419</c:f>
              <c:numCache>
                <c:ptCount val="182"/>
                <c:pt idx="0">
                  <c:v>60.0201</c:v>
                </c:pt>
                <c:pt idx="1">
                  <c:v>60.0205</c:v>
                </c:pt>
                <c:pt idx="2">
                  <c:v>60.021</c:v>
                </c:pt>
                <c:pt idx="3">
                  <c:v>60.0220000000011</c:v>
                </c:pt>
                <c:pt idx="4">
                  <c:v>60.0230000000011</c:v>
                </c:pt>
                <c:pt idx="5">
                  <c:v>60.0240000000011</c:v>
                </c:pt>
                <c:pt idx="6">
                  <c:v>60.0250000000011</c:v>
                </c:pt>
                <c:pt idx="7">
                  <c:v>60.0260000000011</c:v>
                </c:pt>
                <c:pt idx="8">
                  <c:v>60.0270000000011</c:v>
                </c:pt>
                <c:pt idx="9">
                  <c:v>60.0280000000011</c:v>
                </c:pt>
                <c:pt idx="10">
                  <c:v>60.0290000000011</c:v>
                </c:pt>
                <c:pt idx="11">
                  <c:v>60.0300000000011</c:v>
                </c:pt>
                <c:pt idx="12">
                  <c:v>60.0310000000011</c:v>
                </c:pt>
                <c:pt idx="13">
                  <c:v>60.0320000000011</c:v>
                </c:pt>
                <c:pt idx="14">
                  <c:v>60.0330000000011</c:v>
                </c:pt>
                <c:pt idx="15">
                  <c:v>60.0340000000011</c:v>
                </c:pt>
                <c:pt idx="16">
                  <c:v>60.0350000000011</c:v>
                </c:pt>
                <c:pt idx="17">
                  <c:v>60.0360000000011</c:v>
                </c:pt>
                <c:pt idx="18">
                  <c:v>60.0370000000011</c:v>
                </c:pt>
                <c:pt idx="19">
                  <c:v>60.0380000000011</c:v>
                </c:pt>
                <c:pt idx="20">
                  <c:v>60.0390000000011</c:v>
                </c:pt>
                <c:pt idx="21">
                  <c:v>60.0400000000011</c:v>
                </c:pt>
                <c:pt idx="22">
                  <c:v>60.0410000000011</c:v>
                </c:pt>
                <c:pt idx="23">
                  <c:v>60.0420000000012</c:v>
                </c:pt>
                <c:pt idx="24">
                  <c:v>60.0430000000012</c:v>
                </c:pt>
                <c:pt idx="25">
                  <c:v>60.0440000000012</c:v>
                </c:pt>
                <c:pt idx="26">
                  <c:v>60.0450000000012</c:v>
                </c:pt>
                <c:pt idx="27">
                  <c:v>60.0460000000012</c:v>
                </c:pt>
                <c:pt idx="28">
                  <c:v>60.0470000000012</c:v>
                </c:pt>
                <c:pt idx="29">
                  <c:v>60.0480000000012</c:v>
                </c:pt>
                <c:pt idx="30">
                  <c:v>60.0490000000012</c:v>
                </c:pt>
                <c:pt idx="31">
                  <c:v>60.0500000000012</c:v>
                </c:pt>
                <c:pt idx="32">
                  <c:v>60.0510000000012</c:v>
                </c:pt>
                <c:pt idx="33">
                  <c:v>60.0520000000012</c:v>
                </c:pt>
                <c:pt idx="34">
                  <c:v>60.0530000000012</c:v>
                </c:pt>
                <c:pt idx="35">
                  <c:v>60.0540000000012</c:v>
                </c:pt>
                <c:pt idx="36">
                  <c:v>60.0550000000012</c:v>
                </c:pt>
                <c:pt idx="37">
                  <c:v>60.0560000000012</c:v>
                </c:pt>
                <c:pt idx="38">
                  <c:v>60.0570000000012</c:v>
                </c:pt>
                <c:pt idx="39">
                  <c:v>60.0580000000012</c:v>
                </c:pt>
                <c:pt idx="40">
                  <c:v>60.0590000000012</c:v>
                </c:pt>
                <c:pt idx="41">
                  <c:v>60.0600000000012</c:v>
                </c:pt>
                <c:pt idx="42">
                  <c:v>60.0610000000012</c:v>
                </c:pt>
                <c:pt idx="43">
                  <c:v>60.0620000000012</c:v>
                </c:pt>
                <c:pt idx="44">
                  <c:v>60.0630000000013</c:v>
                </c:pt>
                <c:pt idx="45">
                  <c:v>60.0640000000013</c:v>
                </c:pt>
                <c:pt idx="46">
                  <c:v>60.0650000000013</c:v>
                </c:pt>
                <c:pt idx="47">
                  <c:v>60.0660000000013</c:v>
                </c:pt>
                <c:pt idx="48">
                  <c:v>60.0670000000013</c:v>
                </c:pt>
                <c:pt idx="49">
                  <c:v>60.0680000000013</c:v>
                </c:pt>
                <c:pt idx="50">
                  <c:v>60.0690000000013</c:v>
                </c:pt>
                <c:pt idx="51">
                  <c:v>60.0700000000013</c:v>
                </c:pt>
                <c:pt idx="52">
                  <c:v>60.0710000000013</c:v>
                </c:pt>
                <c:pt idx="53">
                  <c:v>60.0720000000013</c:v>
                </c:pt>
                <c:pt idx="54">
                  <c:v>60.0730000000013</c:v>
                </c:pt>
                <c:pt idx="55">
                  <c:v>60.0740000000013</c:v>
                </c:pt>
                <c:pt idx="56">
                  <c:v>60.0750000000013</c:v>
                </c:pt>
                <c:pt idx="57">
                  <c:v>60.0760000000013</c:v>
                </c:pt>
                <c:pt idx="58">
                  <c:v>60.0770000000013</c:v>
                </c:pt>
                <c:pt idx="59">
                  <c:v>60.0780000000013</c:v>
                </c:pt>
                <c:pt idx="60">
                  <c:v>60.0790000000013</c:v>
                </c:pt>
                <c:pt idx="61">
                  <c:v>60.0800000000013</c:v>
                </c:pt>
                <c:pt idx="62">
                  <c:v>60.0810000000013</c:v>
                </c:pt>
                <c:pt idx="63">
                  <c:v>60.0820000000013</c:v>
                </c:pt>
                <c:pt idx="64">
                  <c:v>60.0830000000013</c:v>
                </c:pt>
                <c:pt idx="65">
                  <c:v>60.0840000000014</c:v>
                </c:pt>
                <c:pt idx="66">
                  <c:v>60.0850000000014</c:v>
                </c:pt>
                <c:pt idx="67">
                  <c:v>60.0860000000014</c:v>
                </c:pt>
                <c:pt idx="68">
                  <c:v>60.0870000000014</c:v>
                </c:pt>
                <c:pt idx="69">
                  <c:v>60.0880000000014</c:v>
                </c:pt>
                <c:pt idx="70">
                  <c:v>60.0890000000014</c:v>
                </c:pt>
                <c:pt idx="71">
                  <c:v>60.0900000000014</c:v>
                </c:pt>
                <c:pt idx="72">
                  <c:v>60.0910000000014</c:v>
                </c:pt>
                <c:pt idx="73">
                  <c:v>60.0920000000014</c:v>
                </c:pt>
                <c:pt idx="74">
                  <c:v>60.0930000000014</c:v>
                </c:pt>
                <c:pt idx="75">
                  <c:v>60.0940000000014</c:v>
                </c:pt>
                <c:pt idx="76">
                  <c:v>60.0950000000014</c:v>
                </c:pt>
                <c:pt idx="77">
                  <c:v>60.0960000000014</c:v>
                </c:pt>
                <c:pt idx="78">
                  <c:v>60.0970000000014</c:v>
                </c:pt>
                <c:pt idx="79">
                  <c:v>60.0980000000014</c:v>
                </c:pt>
                <c:pt idx="80">
                  <c:v>60.0990000000014</c:v>
                </c:pt>
                <c:pt idx="81">
                  <c:v>60.1000000000014</c:v>
                </c:pt>
                <c:pt idx="82">
                  <c:v>60.1010000000014</c:v>
                </c:pt>
                <c:pt idx="83">
                  <c:v>60.1020000000014</c:v>
                </c:pt>
                <c:pt idx="84">
                  <c:v>60.1030000000014</c:v>
                </c:pt>
                <c:pt idx="85">
                  <c:v>60.1040000000014</c:v>
                </c:pt>
                <c:pt idx="86">
                  <c:v>60.1050000000015</c:v>
                </c:pt>
                <c:pt idx="87">
                  <c:v>60.1060000000015</c:v>
                </c:pt>
                <c:pt idx="88">
                  <c:v>60.1070000000015</c:v>
                </c:pt>
                <c:pt idx="89">
                  <c:v>60.1080000000015</c:v>
                </c:pt>
                <c:pt idx="90">
                  <c:v>60.1090000000015</c:v>
                </c:pt>
                <c:pt idx="91">
                  <c:v>60.1100000000015</c:v>
                </c:pt>
                <c:pt idx="92">
                  <c:v>60.1110000000015</c:v>
                </c:pt>
                <c:pt idx="93">
                  <c:v>60.1120000000015</c:v>
                </c:pt>
                <c:pt idx="94">
                  <c:v>60.1130000000015</c:v>
                </c:pt>
                <c:pt idx="95">
                  <c:v>60.1140000000015</c:v>
                </c:pt>
                <c:pt idx="96">
                  <c:v>60.1150000000015</c:v>
                </c:pt>
                <c:pt idx="97">
                  <c:v>60.1160000000015</c:v>
                </c:pt>
                <c:pt idx="98">
                  <c:v>60.1170000000015</c:v>
                </c:pt>
                <c:pt idx="99">
                  <c:v>60.1180000000015</c:v>
                </c:pt>
                <c:pt idx="100">
                  <c:v>60.1190000000015</c:v>
                </c:pt>
                <c:pt idx="101">
                  <c:v>60.1200000000015</c:v>
                </c:pt>
                <c:pt idx="102">
                  <c:v>60.1210000000015</c:v>
                </c:pt>
                <c:pt idx="103">
                  <c:v>60.1220000000015</c:v>
                </c:pt>
                <c:pt idx="104">
                  <c:v>60.1230000000015</c:v>
                </c:pt>
                <c:pt idx="105">
                  <c:v>60.1240000000015</c:v>
                </c:pt>
                <c:pt idx="106">
                  <c:v>60.1250000000015</c:v>
                </c:pt>
                <c:pt idx="107">
                  <c:v>60.1260000000016</c:v>
                </c:pt>
                <c:pt idx="108">
                  <c:v>60.1270000000016</c:v>
                </c:pt>
                <c:pt idx="109">
                  <c:v>60.1280000000016</c:v>
                </c:pt>
                <c:pt idx="110">
                  <c:v>60.1290000000016</c:v>
                </c:pt>
                <c:pt idx="111">
                  <c:v>60.1300000000016</c:v>
                </c:pt>
                <c:pt idx="112">
                  <c:v>60.1310000000016</c:v>
                </c:pt>
                <c:pt idx="113">
                  <c:v>60.1320000000016</c:v>
                </c:pt>
                <c:pt idx="114">
                  <c:v>60.1330000000016</c:v>
                </c:pt>
                <c:pt idx="115">
                  <c:v>60.1340000000016</c:v>
                </c:pt>
                <c:pt idx="116">
                  <c:v>60.1350000000016</c:v>
                </c:pt>
                <c:pt idx="117">
                  <c:v>60.1360000000016</c:v>
                </c:pt>
                <c:pt idx="118">
                  <c:v>60.1370000000016</c:v>
                </c:pt>
                <c:pt idx="119">
                  <c:v>60.1380000000016</c:v>
                </c:pt>
                <c:pt idx="120">
                  <c:v>60.1390000000016</c:v>
                </c:pt>
                <c:pt idx="121">
                  <c:v>60.1400000000016</c:v>
                </c:pt>
                <c:pt idx="122">
                  <c:v>60.1410000000016</c:v>
                </c:pt>
                <c:pt idx="123">
                  <c:v>60.1420000000016</c:v>
                </c:pt>
                <c:pt idx="124">
                  <c:v>60.1430000000016</c:v>
                </c:pt>
                <c:pt idx="125">
                  <c:v>60.1440000000016</c:v>
                </c:pt>
                <c:pt idx="126">
                  <c:v>60.1450000000016</c:v>
                </c:pt>
                <c:pt idx="127">
                  <c:v>60.1460000000016</c:v>
                </c:pt>
                <c:pt idx="128">
                  <c:v>60.1470000000017</c:v>
                </c:pt>
                <c:pt idx="129">
                  <c:v>60.1480000000017</c:v>
                </c:pt>
                <c:pt idx="130">
                  <c:v>60.1490000000017</c:v>
                </c:pt>
                <c:pt idx="131">
                  <c:v>60.1500000000017</c:v>
                </c:pt>
                <c:pt idx="132">
                  <c:v>60.1510000000017</c:v>
                </c:pt>
                <c:pt idx="133">
                  <c:v>60.1520000000017</c:v>
                </c:pt>
                <c:pt idx="134">
                  <c:v>60.1530000000017</c:v>
                </c:pt>
                <c:pt idx="135">
                  <c:v>60.1540000000017</c:v>
                </c:pt>
                <c:pt idx="136">
                  <c:v>60.1550000000017</c:v>
                </c:pt>
                <c:pt idx="137">
                  <c:v>60.1560000000017</c:v>
                </c:pt>
                <c:pt idx="138">
                  <c:v>60.1570000000017</c:v>
                </c:pt>
                <c:pt idx="139">
                  <c:v>60.1580000000017</c:v>
                </c:pt>
                <c:pt idx="140">
                  <c:v>60.1590000000017</c:v>
                </c:pt>
                <c:pt idx="141">
                  <c:v>60.1600000000017</c:v>
                </c:pt>
                <c:pt idx="142">
                  <c:v>60.1610000000017</c:v>
                </c:pt>
                <c:pt idx="143">
                  <c:v>60.1620000000017</c:v>
                </c:pt>
                <c:pt idx="144">
                  <c:v>60.1630000000017</c:v>
                </c:pt>
                <c:pt idx="145">
                  <c:v>60.1640000000017</c:v>
                </c:pt>
                <c:pt idx="146">
                  <c:v>60.1650000000017</c:v>
                </c:pt>
                <c:pt idx="147">
                  <c:v>60.1660000000017</c:v>
                </c:pt>
                <c:pt idx="148">
                  <c:v>60.1670000000017</c:v>
                </c:pt>
                <c:pt idx="149">
                  <c:v>60.1680000000018</c:v>
                </c:pt>
                <c:pt idx="150">
                  <c:v>60.1690000000018</c:v>
                </c:pt>
                <c:pt idx="151">
                  <c:v>60.1700000000018</c:v>
                </c:pt>
                <c:pt idx="152">
                  <c:v>60.1710000000018</c:v>
                </c:pt>
                <c:pt idx="153">
                  <c:v>60.1720000000018</c:v>
                </c:pt>
                <c:pt idx="154">
                  <c:v>60.1730000000018</c:v>
                </c:pt>
                <c:pt idx="155">
                  <c:v>60.1740000000018</c:v>
                </c:pt>
                <c:pt idx="156">
                  <c:v>60.1750000000018</c:v>
                </c:pt>
                <c:pt idx="157">
                  <c:v>60.1760000000018</c:v>
                </c:pt>
                <c:pt idx="158">
                  <c:v>60.1770000000018</c:v>
                </c:pt>
                <c:pt idx="159">
                  <c:v>60.1780000000018</c:v>
                </c:pt>
                <c:pt idx="160">
                  <c:v>60.1790000000018</c:v>
                </c:pt>
                <c:pt idx="161">
                  <c:v>60.1800000000018</c:v>
                </c:pt>
                <c:pt idx="162">
                  <c:v>60.1810000000018</c:v>
                </c:pt>
                <c:pt idx="163">
                  <c:v>60.1820000000018</c:v>
                </c:pt>
                <c:pt idx="164">
                  <c:v>60.1830000000018</c:v>
                </c:pt>
                <c:pt idx="165">
                  <c:v>60.1840000000018</c:v>
                </c:pt>
                <c:pt idx="166">
                  <c:v>60.1850000000018</c:v>
                </c:pt>
                <c:pt idx="167">
                  <c:v>60.1860000000018</c:v>
                </c:pt>
                <c:pt idx="168">
                  <c:v>60.1870000000018</c:v>
                </c:pt>
                <c:pt idx="169">
                  <c:v>60.1880000000018</c:v>
                </c:pt>
                <c:pt idx="170">
                  <c:v>60.1890000000019</c:v>
                </c:pt>
                <c:pt idx="171">
                  <c:v>60.1900000000019</c:v>
                </c:pt>
                <c:pt idx="172">
                  <c:v>60.1910000000019</c:v>
                </c:pt>
                <c:pt idx="173">
                  <c:v>60.1920000000019</c:v>
                </c:pt>
                <c:pt idx="174">
                  <c:v>60.1930000000019</c:v>
                </c:pt>
                <c:pt idx="175">
                  <c:v>60.1940000000019</c:v>
                </c:pt>
                <c:pt idx="176">
                  <c:v>60.1950000000019</c:v>
                </c:pt>
                <c:pt idx="177">
                  <c:v>60.1960000000019</c:v>
                </c:pt>
                <c:pt idx="178">
                  <c:v>60.1970000000019</c:v>
                </c:pt>
                <c:pt idx="179">
                  <c:v>60.1980000000019</c:v>
                </c:pt>
                <c:pt idx="180">
                  <c:v>60.1990000000019</c:v>
                </c:pt>
                <c:pt idx="181">
                  <c:v>60.2000000000019</c:v>
                </c:pt>
              </c:numCache>
            </c:numRef>
          </c:xVal>
          <c:yVal>
            <c:numRef>
              <c:f>Parameters!$N$238:$N$419</c:f>
              <c:numCache>
                <c:ptCount val="182"/>
                <c:pt idx="0">
                  <c:v>3240.000000021377</c:v>
                </c:pt>
                <c:pt idx="1">
                  <c:v>648.0000000020632</c:v>
                </c:pt>
                <c:pt idx="2">
                  <c:v>323.9999999997423</c:v>
                </c:pt>
                <c:pt idx="3">
                  <c:v>161.9999999109157</c:v>
                </c:pt>
                <c:pt idx="4">
                  <c:v>107.99999996049088</c:v>
                </c:pt>
                <c:pt idx="5">
                  <c:v>80.99999997767942</c:v>
                </c:pt>
                <c:pt idx="6">
                  <c:v>64.79999998574503</c:v>
                </c:pt>
                <c:pt idx="7">
                  <c:v>53.99999999012169</c:v>
                </c:pt>
                <c:pt idx="8">
                  <c:v>46.28571427842518</c:v>
                </c:pt>
                <c:pt idx="9">
                  <c:v>40.49999999443108</c:v>
                </c:pt>
                <c:pt idx="10">
                  <c:v>35.99999999560919</c:v>
                </c:pt>
                <c:pt idx="11">
                  <c:v>32.399999996427965</c:v>
                </c:pt>
                <c:pt idx="12">
                  <c:v>29.454545451599603</c:v>
                </c:pt>
                <c:pt idx="13">
                  <c:v>26.999999997529912</c:v>
                </c:pt>
                <c:pt idx="14">
                  <c:v>24.923076920963076</c:v>
                </c:pt>
                <c:pt idx="15">
                  <c:v>23.142857141038345</c:v>
                </c:pt>
                <c:pt idx="16">
                  <c:v>21.59999999841898</c:v>
                </c:pt>
                <c:pt idx="17">
                  <c:v>20.249999998604387</c:v>
                </c:pt>
                <c:pt idx="18">
                  <c:v>19.058823528178124</c:v>
                </c:pt>
                <c:pt idx="19">
                  <c:v>17.999999998901952</c:v>
                </c:pt>
                <c:pt idx="20">
                  <c:v>17.05263157795758</c:v>
                </c:pt>
                <c:pt idx="21">
                  <c:v>16.199999999108602</c:v>
                </c:pt>
                <c:pt idx="22">
                  <c:v>15.428571427764616</c:v>
                </c:pt>
                <c:pt idx="23">
                  <c:v>14.727272726467808</c:v>
                </c:pt>
                <c:pt idx="24">
                  <c:v>14.08695652100411</c:v>
                </c:pt>
                <c:pt idx="25">
                  <c:v>13.499999999326267</c:v>
                </c:pt>
                <c:pt idx="26">
                  <c:v>12.959999999376612</c:v>
                </c:pt>
                <c:pt idx="27">
                  <c:v>12.46153846096322</c:v>
                </c:pt>
                <c:pt idx="28">
                  <c:v>11.999999999467615</c:v>
                </c:pt>
                <c:pt idx="29">
                  <c:v>11.571428570931563</c:v>
                </c:pt>
                <c:pt idx="30">
                  <c:v>11.172413792641024</c:v>
                </c:pt>
                <c:pt idx="31">
                  <c:v>10.799999999568728</c:v>
                </c:pt>
                <c:pt idx="32">
                  <c:v>10.4516129028203</c:v>
                </c:pt>
                <c:pt idx="33">
                  <c:v>10.12499999962018</c:v>
                </c:pt>
                <c:pt idx="34">
                  <c:v>9.818181817825362</c:v>
                </c:pt>
                <c:pt idx="35">
                  <c:v>9.529411764368747</c:v>
                </c:pt>
                <c:pt idx="36">
                  <c:v>9.257142856825329</c:v>
                </c:pt>
                <c:pt idx="37">
                  <c:v>8.99999999970045</c:v>
                </c:pt>
                <c:pt idx="38">
                  <c:v>8.756756756472049</c:v>
                </c:pt>
                <c:pt idx="39">
                  <c:v>8.526315789204286</c:v>
                </c:pt>
                <c:pt idx="40">
                  <c:v>8.307692307437044</c:v>
                </c:pt>
                <c:pt idx="41">
                  <c:v>8.099999999756374</c:v>
                </c:pt>
                <c:pt idx="42">
                  <c:v>7.902439024158806</c:v>
                </c:pt>
                <c:pt idx="43">
                  <c:v>7.7142857140655945</c:v>
                </c:pt>
                <c:pt idx="44">
                  <c:v>7.5348837207019645</c:v>
                </c:pt>
                <c:pt idx="45">
                  <c:v>7.363636363418744</c:v>
                </c:pt>
                <c:pt idx="46">
                  <c:v>7.1999999997923165</c:v>
                </c:pt>
                <c:pt idx="47">
                  <c:v>7.043478260670082</c:v>
                </c:pt>
                <c:pt idx="48">
                  <c:v>6.893617021085853</c:v>
                </c:pt>
                <c:pt idx="49">
                  <c:v>6.749999999817449</c:v>
                </c:pt>
                <c:pt idx="50">
                  <c:v>6.6122448977833646</c:v>
                </c:pt>
                <c:pt idx="51">
                  <c:v>6.479999999831445</c:v>
                </c:pt>
                <c:pt idx="52">
                  <c:v>6.352941176308869</c:v>
                </c:pt>
                <c:pt idx="53">
                  <c:v>6.230769230613099</c:v>
                </c:pt>
                <c:pt idx="54">
                  <c:v>6.113207547019785</c:v>
                </c:pt>
                <c:pt idx="55">
                  <c:v>5.999999999855738</c:v>
                </c:pt>
                <c:pt idx="56">
                  <c:v>5.890909090769516</c:v>
                </c:pt>
                <c:pt idx="57">
                  <c:v>5.785714285579891</c:v>
                </c:pt>
                <c:pt idx="58">
                  <c:v>5.684210526186302</c:v>
                </c:pt>
                <c:pt idx="59">
                  <c:v>5.586206896426202</c:v>
                </c:pt>
                <c:pt idx="60">
                  <c:v>5.491525423607728</c:v>
                </c:pt>
                <c:pt idx="61">
                  <c:v>5.399999999883127</c:v>
                </c:pt>
                <c:pt idx="62">
                  <c:v>5.311475409722577</c:v>
                </c:pt>
                <c:pt idx="63">
                  <c:v>5.225806451503242</c:v>
                </c:pt>
                <c:pt idx="64">
                  <c:v>5.142857142751126</c:v>
                </c:pt>
                <c:pt idx="65">
                  <c:v>5.062499999889024</c:v>
                </c:pt>
                <c:pt idx="66">
                  <c:v>4.9846153845079755</c:v>
                </c:pt>
                <c:pt idx="67">
                  <c:v>4.9090909089869035</c:v>
                </c:pt>
                <c:pt idx="68">
                  <c:v>4.8358208954211195</c:v>
                </c:pt>
                <c:pt idx="69">
                  <c:v>4.764705882254792</c:v>
                </c:pt>
                <c:pt idx="70">
                  <c:v>4.695652173817878</c:v>
                </c:pt>
                <c:pt idx="71">
                  <c:v>4.628571428478646</c:v>
                </c:pt>
                <c:pt idx="72">
                  <c:v>4.563380281600104</c:v>
                </c:pt>
                <c:pt idx="73">
                  <c:v>4.499999999912593</c:v>
                </c:pt>
                <c:pt idx="74">
                  <c:v>4.438356164298241</c:v>
                </c:pt>
                <c:pt idx="75">
                  <c:v>4.378378378295487</c:v>
                </c:pt>
                <c:pt idx="76">
                  <c:v>4.319999999919439</c:v>
                </c:pt>
                <c:pt idx="77">
                  <c:v>4.263157894658119</c:v>
                </c:pt>
                <c:pt idx="78">
                  <c:v>4.207792207715643</c:v>
                </c:pt>
                <c:pt idx="79">
                  <c:v>4.1538461537716636</c:v>
                </c:pt>
                <c:pt idx="80">
                  <c:v>4.101265822711946</c:v>
                </c:pt>
                <c:pt idx="81">
                  <c:v>4.049999999929065</c:v>
                </c:pt>
                <c:pt idx="82">
                  <c:v>3.9999999999309206</c:v>
                </c:pt>
                <c:pt idx="83">
                  <c:v>3.951219512127829</c:v>
                </c:pt>
                <c:pt idx="84">
                  <c:v>3.9036144577654195</c:v>
                </c:pt>
                <c:pt idx="85">
                  <c:v>3.8571428570786184</c:v>
                </c:pt>
                <c:pt idx="86">
                  <c:v>3.8117647058149418</c:v>
                </c:pt>
                <c:pt idx="87">
                  <c:v>3.767441860399366</c:v>
                </c:pt>
                <c:pt idx="88">
                  <c:v>3.724137930970335</c:v>
                </c:pt>
                <c:pt idx="89">
                  <c:v>3.6818181817552835</c:v>
                </c:pt>
                <c:pt idx="90">
                  <c:v>3.6404494381408496</c:v>
                </c:pt>
                <c:pt idx="91">
                  <c:v>3.5999999999400525</c:v>
                </c:pt>
                <c:pt idx="92">
                  <c:v>3.5604395603807366</c:v>
                </c:pt>
                <c:pt idx="93">
                  <c:v>3.52173913037732</c:v>
                </c:pt>
                <c:pt idx="94">
                  <c:v>3.483870967685789</c:v>
                </c:pt>
                <c:pt idx="95">
                  <c:v>3.446808510583425</c:v>
                </c:pt>
                <c:pt idx="96">
                  <c:v>3.4105263157355785</c:v>
                </c:pt>
                <c:pt idx="97">
                  <c:v>3.3749999999473035</c:v>
                </c:pt>
                <c:pt idx="98">
                  <c:v>3.340206185515475</c:v>
                </c:pt>
                <c:pt idx="99">
                  <c:v>3.3061224489289422</c:v>
                </c:pt>
                <c:pt idx="100">
                  <c:v>3.2727272726777183</c:v>
                </c:pt>
                <c:pt idx="101">
                  <c:v>3.239999999951507</c:v>
                </c:pt>
                <c:pt idx="102">
                  <c:v>3.207920792031519</c:v>
                </c:pt>
                <c:pt idx="103">
                  <c:v>3.176470588188608</c:v>
                </c:pt>
                <c:pt idx="104">
                  <c:v>3.145631067915452</c:v>
                </c:pt>
                <c:pt idx="105">
                  <c:v>3.1153846153396345</c:v>
                </c:pt>
                <c:pt idx="106">
                  <c:v>3.0857142856702264</c:v>
                </c:pt>
                <c:pt idx="107">
                  <c:v>3.056603773538667</c:v>
                </c:pt>
                <c:pt idx="108">
                  <c:v>3.0280373831322582</c:v>
                </c:pt>
                <c:pt idx="109">
                  <c:v>2.999999999955588</c:v>
                </c:pt>
                <c:pt idx="110">
                  <c:v>2.972477064176646</c:v>
                </c:pt>
                <c:pt idx="111">
                  <c:v>2.945454545411668</c:v>
                </c:pt>
                <c:pt idx="112">
                  <c:v>2.9189189188768716</c:v>
                </c:pt>
                <c:pt idx="113">
                  <c:v>2.8928571428159033</c:v>
                </c:pt>
                <c:pt idx="114">
                  <c:v>2.867256637127508</c:v>
                </c:pt>
                <c:pt idx="115">
                  <c:v>2.8421052631180284</c:v>
                </c:pt>
                <c:pt idx="116">
                  <c:v>2.8173913043087078</c:v>
                </c:pt>
                <c:pt idx="117">
                  <c:v>2.7931034482373</c:v>
                </c:pt>
                <c:pt idx="118">
                  <c:v>2.769230769192919</c:v>
                </c:pt>
                <c:pt idx="119">
                  <c:v>2.745762711827249</c:v>
                </c:pt>
                <c:pt idx="120">
                  <c:v>2.7226890755936073</c:v>
                </c:pt>
                <c:pt idx="121">
                  <c:v>2.6999999999640156</c:v>
                </c:pt>
                <c:pt idx="122">
                  <c:v>2.677685950377883</c:v>
                </c:pt>
                <c:pt idx="123">
                  <c:v>2.6557377048831654</c:v>
                </c:pt>
                <c:pt idx="124">
                  <c:v>2.634146341429162</c:v>
                </c:pt>
                <c:pt idx="125">
                  <c:v>2.6129032257727984</c:v>
                </c:pt>
                <c:pt idx="126">
                  <c:v>2.5919999999667835</c:v>
                </c:pt>
                <c:pt idx="127">
                  <c:v>2.5714285713959275</c:v>
                </c:pt>
                <c:pt idx="128">
                  <c:v>2.5511811023281217</c:v>
                </c:pt>
                <c:pt idx="129">
                  <c:v>2.531249999966353</c:v>
                </c:pt>
                <c:pt idx="130">
                  <c:v>2.5116279069436622</c:v>
                </c:pt>
                <c:pt idx="131">
                  <c:v>2.492307692275162</c:v>
                </c:pt>
                <c:pt idx="132">
                  <c:v>2.473282442715966</c:v>
                </c:pt>
                <c:pt idx="133">
                  <c:v>2.454545454513857</c:v>
                </c:pt>
                <c:pt idx="134">
                  <c:v>2.436090225532828</c:v>
                </c:pt>
                <c:pt idx="135">
                  <c:v>2.4179104477304882</c:v>
                </c:pt>
                <c:pt idx="136">
                  <c:v>2.399999999969789</c:v>
                </c:pt>
                <c:pt idx="137">
                  <c:v>2.3823529411467432</c:v>
                </c:pt>
                <c:pt idx="138">
                  <c:v>2.364963503620258</c:v>
                </c:pt>
                <c:pt idx="139">
                  <c:v>2.347826086927608</c:v>
                </c:pt>
                <c:pt idx="140">
                  <c:v>2.3309352517701014</c:v>
                </c:pt>
                <c:pt idx="141">
                  <c:v>2.3142857142575806</c:v>
                </c:pt>
                <c:pt idx="142">
                  <c:v>2.297872340397834</c:v>
                </c:pt>
                <c:pt idx="143">
                  <c:v>2.2816901408177985</c:v>
                </c:pt>
                <c:pt idx="144">
                  <c:v>2.265734265707298</c:v>
                </c:pt>
                <c:pt idx="145">
                  <c:v>2.249999999973442</c:v>
                </c:pt>
                <c:pt idx="146">
                  <c:v>2.234482758594533</c:v>
                </c:pt>
                <c:pt idx="147">
                  <c:v>2.2191780821659086</c:v>
                </c:pt>
                <c:pt idx="148">
                  <c:v>2.2040816326275743</c:v>
                </c:pt>
                <c:pt idx="149">
                  <c:v>2.189189189162609</c:v>
                </c:pt>
                <c:pt idx="150">
                  <c:v>2.1744966442690075</c:v>
                </c:pt>
                <c:pt idx="151">
                  <c:v>2.159999999974089</c:v>
                </c:pt>
                <c:pt idx="152">
                  <c:v>2.1456953642128744</c:v>
                </c:pt>
                <c:pt idx="153">
                  <c:v>2.131578947343153</c:v>
                </c:pt>
                <c:pt idx="154">
                  <c:v>2.1176470587986223</c:v>
                </c:pt>
                <c:pt idx="155">
                  <c:v>2.103896103871551</c:v>
                </c:pt>
                <c:pt idx="156">
                  <c:v>2.0903225806208603</c:v>
                </c:pt>
                <c:pt idx="157">
                  <c:v>2.0769230768991176</c:v>
                </c:pt>
                <c:pt idx="158">
                  <c:v>2.063694267492299</c:v>
                </c:pt>
                <c:pt idx="159">
                  <c:v>2.0506329113690165</c:v>
                </c:pt>
                <c:pt idx="160">
                  <c:v>2.037735849033538</c:v>
                </c:pt>
                <c:pt idx="161">
                  <c:v>2.0249999999772514</c:v>
                </c:pt>
                <c:pt idx="162">
                  <c:v>2.0124223602259206</c:v>
                </c:pt>
                <c:pt idx="163">
                  <c:v>1.9999999999777796</c:v>
                </c:pt>
                <c:pt idx="164">
                  <c:v>1.987730061327773</c:v>
                </c:pt>
                <c:pt idx="165">
                  <c:v>1.9756097560758497</c:v>
                </c:pt>
                <c:pt idx="166">
                  <c:v>1.9636363636149423</c:v>
                </c:pt>
                <c:pt idx="167">
                  <c:v>1.9518072288945263</c:v>
                </c:pt>
                <c:pt idx="168">
                  <c:v>1.9401197604581022</c:v>
                </c:pt>
                <c:pt idx="169">
                  <c:v>1.9285714285507642</c:v>
                </c:pt>
                <c:pt idx="170">
                  <c:v>1.9171597632920871</c:v>
                </c:pt>
                <c:pt idx="171">
                  <c:v>1.9058823529198528</c:v>
                </c:pt>
                <c:pt idx="172">
                  <c:v>1.8947368420842141</c:v>
                </c:pt>
                <c:pt idx="173">
                  <c:v>1.8837209302117788</c:v>
                </c:pt>
                <c:pt idx="174">
                  <c:v>1.8728323699216047</c:v>
                </c:pt>
                <c:pt idx="175">
                  <c:v>1.8620689654969105</c:v>
                </c:pt>
                <c:pt idx="176">
                  <c:v>1.851428571408497</c:v>
                </c:pt>
                <c:pt idx="177">
                  <c:v>1.8409090908891939</c:v>
                </c:pt>
                <c:pt idx="178">
                  <c:v>1.8305084745566227</c:v>
                </c:pt>
                <c:pt idx="179">
                  <c:v>1.820224719081719</c:v>
                </c:pt>
                <c:pt idx="180">
                  <c:v>1.810055865902551</c:v>
                </c:pt>
                <c:pt idx="181">
                  <c:v>1.7999999999809997</c:v>
                </c:pt>
              </c:numCache>
            </c:numRef>
          </c:yVal>
          <c:smooth val="1"/>
        </c:ser>
        <c:axId val="53378735"/>
        <c:axId val="10646568"/>
      </c:scatterChart>
      <c:valAx>
        <c:axId val="53378735"/>
        <c:scaling>
          <c:orientation val="minMax"/>
          <c:max val="60.1"/>
          <c:min val="59.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Frequency (Hz)</a:t>
                </a:r>
              </a:p>
            </c:rich>
          </c:tx>
          <c:layout>
            <c:manualLayout>
              <c:xMode val="factor"/>
              <c:yMode val="factor"/>
              <c:x val="-0.006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inorGridlines>
          <c:spPr>
            <a:ln w="3175">
              <a:solidFill>
                <a:srgbClr val="969696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0646568"/>
        <c:crosses val="autoZero"/>
        <c:crossBetween val="midCat"/>
        <c:dispUnits/>
        <c:majorUnit val="0.02000000000000001"/>
        <c:minorUnit val="0.02000000000000001"/>
      </c:valAx>
      <c:valAx>
        <c:axId val="10646568"/>
        <c:scaling>
          <c:orientation val="minMax"/>
          <c:max val="500"/>
          <c:min val="-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MW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378735"/>
        <c:crosses val="autoZero"/>
        <c:crossBetween val="midCat"/>
        <c:dispUnits/>
        <c:majorUnit val="100"/>
        <c:minorUnit val="100"/>
      </c:valAx>
      <c:spPr>
        <a:solidFill>
          <a:srgbClr val="CCFFFF"/>
        </a:solidFill>
        <a:ln w="12700">
          <a:solidFill>
            <a:srgbClr val="C0C0C0"/>
          </a:solidFill>
        </a:ln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0.3005"/>
          <c:y val="0.95375"/>
          <c:w val="0.44725"/>
          <c:h val="0.03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9"/>
  </sheetViews>
  <pageMargins left="0.75" right="0.75" top="1" bottom="1" header="0.5" footer="0.5"/>
  <pageSetup fitToHeight="0" fitToWidth="0"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9"/>
  </sheetViews>
  <pageMargins left="0.75" right="0.75" top="1" bottom="1" header="0.5" footer="0.5"/>
  <pageSetup fitToHeight="0" fitToWidth="0" horizontalDpi="600" verticalDpi="6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9"/>
  </sheetViews>
  <pageMargins left="0.75" right="0.75" top="1" bottom="1" header="0.5" footer="0.5"/>
  <pageSetup fitToHeight="0" fitToWidth="0" horizontalDpi="600" verticalDpi="6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0.52475</cdr:x>
      <cdr:y>0.07025</cdr:y>
    </cdr:from>
    <cdr:to>
      <cdr:x>0.52475</cdr:x>
      <cdr:y>0.84325</cdr:y>
    </cdr:to>
    <cdr:sp>
      <cdr:nvSpPr>
        <cdr:cNvPr id="1" name="Line 1"/>
        <cdr:cNvSpPr>
          <a:spLocks/>
        </cdr:cNvSpPr>
      </cdr:nvSpPr>
      <cdr:spPr>
        <a:xfrm>
          <a:off x="4552950" y="409575"/>
          <a:ext cx="0" cy="458152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0.0615</cdr:x>
      <cdr:y>0.05275</cdr:y>
    </cdr:to>
    <cdr:sp textlink="Parameters!$A$4">
      <cdr:nvSpPr>
        <cdr:cNvPr id="2" name="Rectangle 4"/>
        <cdr:cNvSpPr>
          <a:spLocks/>
        </cdr:cNvSpPr>
      </cdr:nvSpPr>
      <cdr:spPr>
        <a:xfrm>
          <a:off x="0" y="0"/>
          <a:ext cx="533400" cy="314325"/>
        </a:xfrm>
        <a:prstGeom prst="rect">
          <a:avLst/>
        </a:prstGeom>
        <a:solidFill>
          <a:srgbClr val="FFFF99"/>
        </a:solidFill>
        <a:ln w="9525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BA-01</a:t>
          </a:r>
        </a:p>
      </cdr:txBody>
    </cdr:sp>
  </cdr:relSizeAnchor>
  <cdr:relSizeAnchor xmlns:cdr="http://schemas.openxmlformats.org/drawingml/2006/chartDrawing">
    <cdr:from>
      <cdr:x>0.0615</cdr:x>
      <cdr:y>0</cdr:y>
    </cdr:from>
    <cdr:to>
      <cdr:x>0.12075</cdr:x>
      <cdr:y>0.05275</cdr:y>
    </cdr:to>
    <cdr:sp textlink="Parameters!$B$4">
      <cdr:nvSpPr>
        <cdr:cNvPr id="3" name="Rectangle 5"/>
        <cdr:cNvSpPr>
          <a:spLocks/>
        </cdr:cNvSpPr>
      </cdr:nvSpPr>
      <cdr:spPr>
        <a:xfrm>
          <a:off x="533400" y="0"/>
          <a:ext cx="514350" cy="314325"/>
        </a:xfrm>
        <a:prstGeom prst="rect">
          <a:avLst/>
        </a:prstGeom>
        <a:solidFill>
          <a:srgbClr val="FFFF99"/>
        </a:solidFill>
        <a:ln w="9525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-100</a:t>
          </a:r>
        </a:p>
      </cdr:txBody>
    </cdr:sp>
  </cdr:relSizeAnchor>
  <cdr:relSizeAnchor xmlns:cdr="http://schemas.openxmlformats.org/drawingml/2006/chartDrawing">
    <cdr:from>
      <cdr:x>0.12075</cdr:x>
      <cdr:y>0</cdr:y>
    </cdr:from>
    <cdr:to>
      <cdr:x>0.24425</cdr:x>
      <cdr:y>0.056</cdr:y>
    </cdr:to>
    <cdr:sp>
      <cdr:nvSpPr>
        <cdr:cNvPr id="4" name="Text Box 7"/>
        <cdr:cNvSpPr txBox="1">
          <a:spLocks noChangeArrowheads="1"/>
        </cdr:cNvSpPr>
      </cdr:nvSpPr>
      <cdr:spPr>
        <a:xfrm>
          <a:off x="1047750" y="0"/>
          <a:ext cx="1076325" cy="333375"/>
        </a:xfrm>
        <a:prstGeom prst="rect">
          <a:avLst/>
        </a:prstGeom>
        <a:solidFill>
          <a:srgbClr val="FFFF99"/>
        </a:solidFill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MW/0.1 Hz Frequency Bias</a:t>
          </a:r>
        </a:p>
      </cdr:txBody>
    </cdr:sp>
  </cdr:relSizeAnchor>
  <cdr:relSizeAnchor xmlns:cdr="http://schemas.openxmlformats.org/drawingml/2006/chartDrawing">
    <cdr:from>
      <cdr:x>0</cdr:x>
      <cdr:y>0.9305</cdr:y>
    </cdr:from>
    <cdr:to>
      <cdr:x>0.12075</cdr:x>
      <cdr:y>1</cdr:y>
    </cdr:to>
    <cdr:sp>
      <cdr:nvSpPr>
        <cdr:cNvPr id="5" name="Text Box 15"/>
        <cdr:cNvSpPr txBox="1">
          <a:spLocks noChangeArrowheads="1"/>
        </cdr:cNvSpPr>
      </cdr:nvSpPr>
      <cdr:spPr>
        <a:xfrm>
          <a:off x="0" y="5505450"/>
          <a:ext cx="1047750" cy="409575"/>
        </a:xfrm>
        <a:prstGeom prst="rect">
          <a:avLst/>
        </a:prstGeom>
        <a:solidFill>
          <a:srgbClr val="FFFF99"/>
        </a:solidFill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CPS2 L10 Limits</a:t>
          </a:r>
        </a:p>
      </cdr:txBody>
    </cdr:sp>
  </cdr:relSizeAnchor>
  <cdr:relSizeAnchor xmlns:cdr="http://schemas.openxmlformats.org/drawingml/2006/chartDrawing">
    <cdr:from>
      <cdr:x>0.14475</cdr:x>
      <cdr:y>0.9635</cdr:y>
    </cdr:from>
    <cdr:to>
      <cdr:x>0.18275</cdr:x>
      <cdr:y>0.998</cdr:y>
    </cdr:to>
    <cdr:sp>
      <cdr:nvSpPr>
        <cdr:cNvPr id="6" name="Text Box 16"/>
        <cdr:cNvSpPr txBox="1">
          <a:spLocks noChangeArrowheads="1"/>
        </cdr:cNvSpPr>
      </cdr:nvSpPr>
      <cdr:spPr>
        <a:xfrm>
          <a:off x="1247775" y="5705475"/>
          <a:ext cx="333375" cy="200025"/>
        </a:xfrm>
        <a:prstGeom prst="rect">
          <a:avLst/>
        </a:prstGeom>
        <a:solidFill>
          <a:srgbClr val="FFFF99"/>
        </a:solidFill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MW</a:t>
          </a:r>
        </a:p>
      </cdr:txBody>
    </cdr:sp>
  </cdr:relSizeAnchor>
  <cdr:relSizeAnchor xmlns:cdr="http://schemas.openxmlformats.org/drawingml/2006/chartDrawing">
    <cdr:from>
      <cdr:x>0.07375</cdr:x>
      <cdr:y>0.962</cdr:y>
    </cdr:from>
    <cdr:to>
      <cdr:x>0.14475</cdr:x>
      <cdr:y>0.999</cdr:y>
    </cdr:to>
    <cdr:sp textlink="Parameters!$D$4">
      <cdr:nvSpPr>
        <cdr:cNvPr id="7" name="Rectangle 14"/>
        <cdr:cNvSpPr>
          <a:spLocks/>
        </cdr:cNvSpPr>
      </cdr:nvSpPr>
      <cdr:spPr>
        <a:xfrm>
          <a:off x="638175" y="5695950"/>
          <a:ext cx="619125" cy="219075"/>
        </a:xfrm>
        <a:prstGeom prst="rect">
          <a:avLst/>
        </a:prstGeom>
        <a:solidFill>
          <a:srgbClr val="FFFF99"/>
        </a:solidFill>
        <a:ln w="9525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74.67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24550"/>
    <xdr:graphicFrame>
      <xdr:nvGraphicFramePr>
        <xdr:cNvPr id="1" name="Shape 1025"/>
        <xdr:cNvGraphicFramePr/>
      </xdr:nvGraphicFramePr>
      <xdr:xfrm>
        <a:off x="0" y="0"/>
        <a:ext cx="8677275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0.52475</cdr:x>
      <cdr:y>0.0695</cdr:y>
    </cdr:from>
    <cdr:to>
      <cdr:x>0.52475</cdr:x>
      <cdr:y>0.847</cdr:y>
    </cdr:to>
    <cdr:sp>
      <cdr:nvSpPr>
        <cdr:cNvPr id="1" name="Line 1"/>
        <cdr:cNvSpPr>
          <a:spLocks/>
        </cdr:cNvSpPr>
      </cdr:nvSpPr>
      <cdr:spPr>
        <a:xfrm>
          <a:off x="4552950" y="409575"/>
          <a:ext cx="0" cy="4610100"/>
        </a:xfrm>
        <a:prstGeom prst="line">
          <a:avLst/>
        </a:prstGeom>
        <a:noFill/>
        <a:ln w="2540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0.436</cdr:x>
      <cdr:y>0.071</cdr:y>
    </cdr:from>
    <cdr:to>
      <cdr:x>0.436</cdr:x>
      <cdr:y>0.8495</cdr:y>
    </cdr:to>
    <cdr:sp>
      <cdr:nvSpPr>
        <cdr:cNvPr id="2" name="Line 3"/>
        <cdr:cNvSpPr>
          <a:spLocks/>
        </cdr:cNvSpPr>
      </cdr:nvSpPr>
      <cdr:spPr>
        <a:xfrm>
          <a:off x="3781425" y="419100"/>
          <a:ext cx="0" cy="461010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0.06125</cdr:x>
      <cdr:y>0.052</cdr:y>
    </cdr:to>
    <cdr:sp textlink="Parameters!$A$4">
      <cdr:nvSpPr>
        <cdr:cNvPr id="3" name="Rectangle 4"/>
        <cdr:cNvSpPr>
          <a:spLocks/>
        </cdr:cNvSpPr>
      </cdr:nvSpPr>
      <cdr:spPr>
        <a:xfrm>
          <a:off x="0" y="0"/>
          <a:ext cx="533400" cy="304800"/>
        </a:xfrm>
        <a:prstGeom prst="rect">
          <a:avLst/>
        </a:prstGeom>
        <a:solidFill>
          <a:srgbClr val="FFFF99"/>
        </a:solidFill>
        <a:ln w="9525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BA-01</a:t>
          </a:r>
        </a:p>
      </cdr:txBody>
    </cdr:sp>
  </cdr:relSizeAnchor>
  <cdr:relSizeAnchor xmlns:cdr="http://schemas.openxmlformats.org/drawingml/2006/chartDrawing">
    <cdr:from>
      <cdr:x>0.06125</cdr:x>
      <cdr:y>0</cdr:y>
    </cdr:from>
    <cdr:to>
      <cdr:x>0.12075</cdr:x>
      <cdr:y>0.052</cdr:y>
    </cdr:to>
    <cdr:sp textlink="Parameters!$B$4">
      <cdr:nvSpPr>
        <cdr:cNvPr id="4" name="Rectangle 5"/>
        <cdr:cNvSpPr>
          <a:spLocks/>
        </cdr:cNvSpPr>
      </cdr:nvSpPr>
      <cdr:spPr>
        <a:xfrm>
          <a:off x="523875" y="0"/>
          <a:ext cx="514350" cy="304800"/>
        </a:xfrm>
        <a:prstGeom prst="rect">
          <a:avLst/>
        </a:prstGeom>
        <a:solidFill>
          <a:srgbClr val="FFFF99"/>
        </a:solidFill>
        <a:ln w="9525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-100</a:t>
          </a:r>
        </a:p>
      </cdr:txBody>
    </cdr:sp>
  </cdr:relSizeAnchor>
  <cdr:relSizeAnchor xmlns:cdr="http://schemas.openxmlformats.org/drawingml/2006/chartDrawing">
    <cdr:from>
      <cdr:x>0.12075</cdr:x>
      <cdr:y>0</cdr:y>
    </cdr:from>
    <cdr:to>
      <cdr:x>0.24425</cdr:x>
      <cdr:y>0.05525</cdr:y>
    </cdr:to>
    <cdr:sp>
      <cdr:nvSpPr>
        <cdr:cNvPr id="5" name="Text Box 6"/>
        <cdr:cNvSpPr txBox="1">
          <a:spLocks noChangeArrowheads="1"/>
        </cdr:cNvSpPr>
      </cdr:nvSpPr>
      <cdr:spPr>
        <a:xfrm>
          <a:off x="1047750" y="0"/>
          <a:ext cx="1076325" cy="323850"/>
        </a:xfrm>
        <a:prstGeom prst="rect">
          <a:avLst/>
        </a:prstGeom>
        <a:solidFill>
          <a:srgbClr val="FFFF99"/>
        </a:solidFill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MW/0.1 Hz Frequency Bias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24550"/>
    <xdr:graphicFrame>
      <xdr:nvGraphicFramePr>
        <xdr:cNvPr id="1" name="Shape 1025"/>
        <xdr:cNvGraphicFramePr/>
      </xdr:nvGraphicFramePr>
      <xdr:xfrm>
        <a:off x="0" y="0"/>
        <a:ext cx="8677275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0.52475</cdr:x>
      <cdr:y>0.0695</cdr:y>
    </cdr:from>
    <cdr:to>
      <cdr:x>0.52475</cdr:x>
      <cdr:y>0.847</cdr:y>
    </cdr:to>
    <cdr:sp>
      <cdr:nvSpPr>
        <cdr:cNvPr id="1" name="Line 1"/>
        <cdr:cNvSpPr>
          <a:spLocks/>
        </cdr:cNvSpPr>
      </cdr:nvSpPr>
      <cdr:spPr>
        <a:xfrm>
          <a:off x="4552950" y="409575"/>
          <a:ext cx="0" cy="4610100"/>
        </a:xfrm>
        <a:prstGeom prst="line">
          <a:avLst/>
        </a:prstGeom>
        <a:noFill/>
        <a:ln w="2540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0.61275</cdr:x>
      <cdr:y>0.071</cdr:y>
    </cdr:from>
    <cdr:to>
      <cdr:x>0.61275</cdr:x>
      <cdr:y>0.8495</cdr:y>
    </cdr:to>
    <cdr:sp>
      <cdr:nvSpPr>
        <cdr:cNvPr id="2" name="Line 3"/>
        <cdr:cNvSpPr>
          <a:spLocks/>
        </cdr:cNvSpPr>
      </cdr:nvSpPr>
      <cdr:spPr>
        <a:xfrm>
          <a:off x="5314950" y="419100"/>
          <a:ext cx="0" cy="461010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0.06125</cdr:x>
      <cdr:y>0.052</cdr:y>
    </cdr:to>
    <cdr:sp textlink="Parameters!$A$4">
      <cdr:nvSpPr>
        <cdr:cNvPr id="3" name="Rectangle 4"/>
        <cdr:cNvSpPr>
          <a:spLocks/>
        </cdr:cNvSpPr>
      </cdr:nvSpPr>
      <cdr:spPr>
        <a:xfrm>
          <a:off x="0" y="0"/>
          <a:ext cx="533400" cy="304800"/>
        </a:xfrm>
        <a:prstGeom prst="rect">
          <a:avLst/>
        </a:prstGeom>
        <a:solidFill>
          <a:srgbClr val="FFFF99"/>
        </a:solidFill>
        <a:ln w="9525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BA-01</a:t>
          </a:r>
        </a:p>
      </cdr:txBody>
    </cdr:sp>
  </cdr:relSizeAnchor>
  <cdr:relSizeAnchor xmlns:cdr="http://schemas.openxmlformats.org/drawingml/2006/chartDrawing">
    <cdr:from>
      <cdr:x>0.06125</cdr:x>
      <cdr:y>0</cdr:y>
    </cdr:from>
    <cdr:to>
      <cdr:x>0.12075</cdr:x>
      <cdr:y>0.052</cdr:y>
    </cdr:to>
    <cdr:sp textlink="Parameters!$B$4">
      <cdr:nvSpPr>
        <cdr:cNvPr id="4" name="Rectangle 5"/>
        <cdr:cNvSpPr>
          <a:spLocks/>
        </cdr:cNvSpPr>
      </cdr:nvSpPr>
      <cdr:spPr>
        <a:xfrm>
          <a:off x="523875" y="0"/>
          <a:ext cx="514350" cy="304800"/>
        </a:xfrm>
        <a:prstGeom prst="rect">
          <a:avLst/>
        </a:prstGeom>
        <a:solidFill>
          <a:srgbClr val="FFFF99"/>
        </a:solidFill>
        <a:ln w="9525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-100</a:t>
          </a:r>
        </a:p>
      </cdr:txBody>
    </cdr:sp>
  </cdr:relSizeAnchor>
  <cdr:relSizeAnchor xmlns:cdr="http://schemas.openxmlformats.org/drawingml/2006/chartDrawing">
    <cdr:from>
      <cdr:x>0.12075</cdr:x>
      <cdr:y>0</cdr:y>
    </cdr:from>
    <cdr:to>
      <cdr:x>0.24425</cdr:x>
      <cdr:y>0.05525</cdr:y>
    </cdr:to>
    <cdr:sp>
      <cdr:nvSpPr>
        <cdr:cNvPr id="5" name="Text Box 6"/>
        <cdr:cNvSpPr txBox="1">
          <a:spLocks noChangeArrowheads="1"/>
        </cdr:cNvSpPr>
      </cdr:nvSpPr>
      <cdr:spPr>
        <a:xfrm>
          <a:off x="1047750" y="0"/>
          <a:ext cx="1076325" cy="323850"/>
        </a:xfrm>
        <a:prstGeom prst="rect">
          <a:avLst/>
        </a:prstGeom>
        <a:solidFill>
          <a:srgbClr val="FFFF99"/>
        </a:solidFill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MW/0.1 Hz Frequency Bias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24550"/>
    <xdr:graphicFrame>
      <xdr:nvGraphicFramePr>
        <xdr:cNvPr id="1" name="Shape 1025"/>
        <xdr:cNvGraphicFramePr/>
      </xdr:nvGraphicFramePr>
      <xdr:xfrm>
        <a:off x="0" y="0"/>
        <a:ext cx="8677275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19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1.00390625" style="19" customWidth="1"/>
    <col min="2" max="2" width="9.7109375" style="3" bestFit="1" customWidth="1"/>
    <col min="3" max="3" width="17.421875" style="3" customWidth="1"/>
    <col min="4" max="4" width="11.00390625" style="3" bestFit="1" customWidth="1"/>
    <col min="5" max="5" width="11.421875" style="3" hidden="1" customWidth="1"/>
    <col min="6" max="6" width="10.140625" style="17" bestFit="1" customWidth="1"/>
    <col min="7" max="8" width="10.140625" style="17" customWidth="1"/>
    <col min="9" max="9" width="10.57421875" style="3" bestFit="1" customWidth="1"/>
    <col min="10" max="11" width="10.57421875" style="3" customWidth="1"/>
    <col min="12" max="12" width="13.00390625" style="26" customWidth="1"/>
    <col min="13" max="13" width="11.7109375" style="26" customWidth="1"/>
    <col min="14" max="14" width="10.7109375" style="26" customWidth="1"/>
    <col min="15" max="16" width="9.7109375" style="18" customWidth="1"/>
    <col min="17" max="19" width="11.421875" style="31" customWidth="1"/>
    <col min="20" max="16384" width="9.140625" style="3" customWidth="1"/>
  </cols>
  <sheetData>
    <row r="1" spans="1:11" ht="13.5" thickBot="1">
      <c r="A1" s="16" t="s">
        <v>18</v>
      </c>
      <c r="J1" s="26"/>
      <c r="K1" s="26"/>
    </row>
    <row r="2" spans="1:19" ht="12.75">
      <c r="A2" s="1" t="s">
        <v>12</v>
      </c>
      <c r="B2" s="2" t="s">
        <v>11</v>
      </c>
      <c r="C2" s="9" t="s">
        <v>32</v>
      </c>
      <c r="D2" s="2">
        <v>2016</v>
      </c>
      <c r="E2" s="10" t="s">
        <v>15</v>
      </c>
      <c r="F2" s="11"/>
      <c r="G2" s="12"/>
      <c r="H2" s="30" t="s">
        <v>23</v>
      </c>
      <c r="I2" s="30" t="s">
        <v>24</v>
      </c>
      <c r="J2" s="26"/>
      <c r="K2" s="26"/>
      <c r="S2" s="29"/>
    </row>
    <row r="3" spans="1:19" ht="12.75">
      <c r="A3" s="4" t="s">
        <v>13</v>
      </c>
      <c r="B3" s="5" t="s">
        <v>8</v>
      </c>
      <c r="C3" s="13" t="s">
        <v>8</v>
      </c>
      <c r="D3" s="6" t="s">
        <v>14</v>
      </c>
      <c r="E3" s="14"/>
      <c r="F3" s="5" t="s">
        <v>16</v>
      </c>
      <c r="G3" s="15" t="s">
        <v>17</v>
      </c>
      <c r="H3" s="27" t="s">
        <v>25</v>
      </c>
      <c r="I3" s="27" t="s">
        <v>25</v>
      </c>
      <c r="J3" s="26"/>
      <c r="K3" s="26"/>
      <c r="S3" s="32"/>
    </row>
    <row r="4" spans="1:19" ht="13.5" thickBot="1">
      <c r="A4" s="22" t="s">
        <v>22</v>
      </c>
      <c r="B4" s="8">
        <v>-100</v>
      </c>
      <c r="C4" s="23">
        <v>-5268.56</v>
      </c>
      <c r="D4" s="24">
        <f>16.5*I4*SQRT(B4*(C4))</f>
        <v>74.66770413741473</v>
      </c>
      <c r="E4" s="23"/>
      <c r="F4" s="23">
        <v>59.946</v>
      </c>
      <c r="G4" s="25">
        <v>60.054</v>
      </c>
      <c r="H4" s="28">
        <v>0.018</v>
      </c>
      <c r="I4" s="28">
        <v>0.0057</v>
      </c>
      <c r="J4" s="26"/>
      <c r="K4" s="26"/>
      <c r="S4" s="29"/>
    </row>
    <row r="5" spans="1:3" ht="12.75">
      <c r="A5" s="16" t="s">
        <v>20</v>
      </c>
      <c r="B5" s="7"/>
      <c r="C5" s="7"/>
    </row>
    <row r="6" spans="3:4" ht="12.75">
      <c r="C6" s="7"/>
      <c r="D6" s="7"/>
    </row>
    <row r="7" spans="1:19" ht="51">
      <c r="A7" s="19" t="s">
        <v>6</v>
      </c>
      <c r="B7" s="3" t="s">
        <v>7</v>
      </c>
      <c r="C7" s="3" t="s">
        <v>21</v>
      </c>
      <c r="D7" s="3" t="s">
        <v>10</v>
      </c>
      <c r="E7" s="3" t="s">
        <v>9</v>
      </c>
      <c r="F7" s="33" t="s">
        <v>26</v>
      </c>
      <c r="G7" s="33" t="s">
        <v>27</v>
      </c>
      <c r="H7" s="33" t="s">
        <v>28</v>
      </c>
      <c r="I7" s="33" t="s">
        <v>29</v>
      </c>
      <c r="J7" s="33" t="s">
        <v>30</v>
      </c>
      <c r="K7" s="33" t="s">
        <v>31</v>
      </c>
      <c r="L7" s="26" t="s">
        <v>0</v>
      </c>
      <c r="M7" s="26" t="s">
        <v>1</v>
      </c>
      <c r="N7" s="26" t="s">
        <v>2</v>
      </c>
      <c r="O7" s="34" t="s">
        <v>19</v>
      </c>
      <c r="P7" s="34" t="s">
        <v>19</v>
      </c>
      <c r="Q7" s="31" t="s">
        <v>3</v>
      </c>
      <c r="R7" s="31" t="s">
        <v>4</v>
      </c>
      <c r="S7" s="31" t="s">
        <v>5</v>
      </c>
    </row>
    <row r="8" spans="1:19" ht="12.75">
      <c r="A8" s="19">
        <f>IF(F8=-99999,I8,IF(F8&lt;0,F8,I8))</f>
        <v>-14.579999927100898</v>
      </c>
      <c r="B8" s="3">
        <f>+D8-E8</f>
        <v>-0.20000000000000284</v>
      </c>
      <c r="C8" s="3">
        <f aca="true" t="shared" si="0" ref="C8:C71">+$B$4</f>
        <v>-100</v>
      </c>
      <c r="D8" s="3">
        <v>59.8</v>
      </c>
      <c r="E8" s="3">
        <v>60</v>
      </c>
      <c r="F8" s="20">
        <f>IF((D8-60)&lt;=0,(-10*C8)*($F$4-60)^2/(D8-60-0.000000001),"")</f>
        <v>-14.579999927100898</v>
      </c>
      <c r="G8" s="20">
        <f>IF((D8-59.98)&lt;=0,(-10*C8)*((59.98-(3*$H$4))-59.98)^2/(D8-59.98-0.000000001),"")</f>
        <v>-16.199999910001253</v>
      </c>
      <c r="H8" s="20">
        <f>IF((D8-60.02)&lt;=0,(-10*C8)*((60.02+(3*$H$4))-60.02)^2/(D8-60.02-0.000000001),"")</f>
        <v>-13.254545394298166</v>
      </c>
      <c r="I8" s="21">
        <f>IF((D8-60)&gt;0,(-10*C8)*($G$4-60)^2/(D8-60),"")</f>
      </c>
      <c r="J8" s="21">
        <f>IF((D8-59.98)&gt;0,(-10*C8)*($G$4-59.98)^2/(D8-59.98),"")</f>
      </c>
      <c r="K8" s="21">
        <f>IF((D8-60.02)&gt;0,(-10*C8)*($G$4-60.02)^2/(D8-60.02),"")</f>
      </c>
      <c r="L8" s="26">
        <f aca="true" t="shared" si="1" ref="L8:L71">(-10*C8/B8)*($H$4*$H$4)</f>
        <v>-1.6199999999999768</v>
      </c>
      <c r="M8" s="26">
        <f aca="true" t="shared" si="2" ref="M8:M71">(-10*C8/(B8+0.02))*($H$4*$H$4)</f>
        <v>-1.7999999999999712</v>
      </c>
      <c r="N8" s="26">
        <f aca="true" t="shared" si="3" ref="N8:N71">(-10*C8/(B8-0.02))*($H$4*$H$4)</f>
        <v>-1.4727272727272536</v>
      </c>
      <c r="O8" s="18">
        <f aca="true" t="shared" si="4" ref="O8:O71">-$D$4</f>
        <v>-74.66770413741473</v>
      </c>
      <c r="P8" s="18">
        <f aca="true" t="shared" si="5" ref="P8:P71">+$D$4</f>
        <v>74.66770413741473</v>
      </c>
      <c r="Q8" s="31">
        <f aca="true" t="shared" si="6" ref="Q8:Q71">(2-(A8*B8)/(-10*C8*$H$4*$H$4))*100</f>
        <v>-699.9999955000684</v>
      </c>
      <c r="R8" s="31">
        <f>IF(G8&lt;=0,(2-(G8*(B8+0.02))/(-10*C8*$H$4*$H$4))*100,(2-(J8*(B8+0.02))/(-10*C8*$H$4*$H$4))*100)</f>
        <v>-699.9999950000839</v>
      </c>
      <c r="S8" s="31">
        <f>IF(H8&lt;=0,(2-(H8*(B8-0.02))/(-10*C8*$H$4*$H$4))*100,(2-(K8*(B8-0.02))/(-10*C8*$H$4*$H$4))*100)</f>
        <v>-699.9999959091463</v>
      </c>
    </row>
    <row r="9" spans="1:19" ht="12.75">
      <c r="A9" s="19">
        <f aca="true" t="shared" si="7" ref="A9:A72">IF(F9=-99999,I9,IF(F9&lt;0,F9,I9))</f>
        <v>-14.653266258025042</v>
      </c>
      <c r="B9" s="3">
        <f aca="true" t="shared" si="8" ref="B9:B72">+D9-E9</f>
        <v>-0.19899999999999807</v>
      </c>
      <c r="C9" s="3">
        <f t="shared" si="0"/>
        <v>-100</v>
      </c>
      <c r="D9" s="3">
        <v>59.801</v>
      </c>
      <c r="E9" s="3">
        <v>60</v>
      </c>
      <c r="F9" s="20">
        <f aca="true" t="shared" si="9" ref="F9:F72">IF((D9-60)&lt;=0,(-10*C9)*($F$4-60)^2/(D9-60-0.000000001),"")</f>
        <v>-14.653266258025042</v>
      </c>
      <c r="G9" s="20">
        <f aca="true" t="shared" si="10" ref="G9:G72">IF((D9-59.98)&lt;=0,(-10*C9)*((59.98-(3*$H$4))-59.98)^2/(D9-59.98-0.000000001),"")</f>
        <v>-16.29050270228939</v>
      </c>
      <c r="H9" s="20">
        <f aca="true" t="shared" si="11" ref="H9:H72">IF((D9-60.02)&lt;=0,(-10*C9)*((60.02+(3*$H$4))-60.02)^2/(D9-60.02-0.000000001),"")</f>
        <v>-13.315068432352223</v>
      </c>
      <c r="I9" s="21">
        <f aca="true" t="shared" si="12" ref="I9:I72">IF((D9-60)&gt;0,(-10*C9)*($G$4-60)^2/(D9-60),"")</f>
      </c>
      <c r="J9" s="21">
        <f aca="true" t="shared" si="13" ref="J9:J72">IF((D9-59.98)&gt;0,(-10*C9)*($G$4-59.98)^2/(D9-59.98),"")</f>
      </c>
      <c r="K9" s="21">
        <f aca="true" t="shared" si="14" ref="K9:K72">IF((D9-60.02)&gt;0,(-10*C9)*($G$4-60.02)^2/(D9-60.02),"")</f>
      </c>
      <c r="L9" s="26">
        <f t="shared" si="1"/>
        <v>-1.6281407035176036</v>
      </c>
      <c r="M9" s="26">
        <f t="shared" si="2"/>
        <v>-1.810055865921807</v>
      </c>
      <c r="N9" s="26">
        <f t="shared" si="3"/>
        <v>-1.4794520547945336</v>
      </c>
      <c r="O9" s="18">
        <f t="shared" si="4"/>
        <v>-74.66770413741473</v>
      </c>
      <c r="P9" s="18">
        <f t="shared" si="5"/>
        <v>74.66770413741473</v>
      </c>
      <c r="Q9" s="31">
        <f t="shared" si="6"/>
        <v>-699.9999954774554</v>
      </c>
      <c r="R9" s="31">
        <f aca="true" t="shared" si="15" ref="R9:R72">IF(G9&lt;=0,(2-(G9*(B9+0.02))/(-10*C9*$H$4*$H$4))*100,(2-(J9*(B9+0.02))/(-10*C9*$H$4*$H$4))*100)</f>
        <v>-699.9999949721513</v>
      </c>
      <c r="S9" s="31">
        <f aca="true" t="shared" si="16" ref="S9:S72">IF(H9&lt;=0,(2-(H9*(B9-0.02))/(-10*C9*$H$4*$H$4))*100,(2-(K9*(B9-0.02))/(-10*C9*$H$4*$H$4))*100)</f>
        <v>-699.9999958904665</v>
      </c>
    </row>
    <row r="10" spans="1:19" ht="12.75">
      <c r="A10" s="19">
        <f t="shared" si="7"/>
        <v>-14.72727265289365</v>
      </c>
      <c r="B10" s="3">
        <f t="shared" si="8"/>
        <v>-0.1980000000000004</v>
      </c>
      <c r="C10" s="3">
        <f t="shared" si="0"/>
        <v>-100</v>
      </c>
      <c r="D10" s="3">
        <v>59.802</v>
      </c>
      <c r="E10" s="3">
        <v>60</v>
      </c>
      <c r="F10" s="20">
        <f t="shared" si="9"/>
        <v>-14.72727265289365</v>
      </c>
      <c r="G10" s="20">
        <f t="shared" si="10"/>
        <v>-16.38202237987777</v>
      </c>
      <c r="H10" s="20">
        <f t="shared" si="11"/>
        <v>-13.376146727633152</v>
      </c>
      <c r="I10" s="21">
        <f t="shared" si="12"/>
      </c>
      <c r="J10" s="21">
        <f t="shared" si="13"/>
      </c>
      <c r="K10" s="21">
        <f t="shared" si="14"/>
      </c>
      <c r="L10" s="26">
        <f t="shared" si="1"/>
        <v>-1.636363636363633</v>
      </c>
      <c r="M10" s="26">
        <f t="shared" si="2"/>
        <v>-1.8202247191011192</v>
      </c>
      <c r="N10" s="26">
        <f t="shared" si="3"/>
        <v>-1.486238532110089</v>
      </c>
      <c r="O10" s="18">
        <f t="shared" si="4"/>
        <v>-74.66770413741473</v>
      </c>
      <c r="P10" s="18">
        <f t="shared" si="5"/>
        <v>74.66770413741473</v>
      </c>
      <c r="Q10" s="31">
        <f t="shared" si="6"/>
        <v>-699.9999954546139</v>
      </c>
      <c r="R10" s="31">
        <f t="shared" si="15"/>
        <v>-699.9999949439043</v>
      </c>
      <c r="S10" s="31">
        <f t="shared" si="16"/>
        <v>-699.999995871615</v>
      </c>
    </row>
    <row r="11" spans="1:19" ht="12.75">
      <c r="A11" s="19">
        <f t="shared" si="7"/>
        <v>-14.802030381716499</v>
      </c>
      <c r="B11" s="3">
        <f t="shared" si="8"/>
        <v>-0.19700000000000273</v>
      </c>
      <c r="C11" s="3">
        <f t="shared" si="0"/>
        <v>-100</v>
      </c>
      <c r="D11" s="3">
        <v>59.803</v>
      </c>
      <c r="E11" s="3">
        <v>60</v>
      </c>
      <c r="F11" s="20">
        <f t="shared" si="9"/>
        <v>-14.802030381716499</v>
      </c>
      <c r="G11" s="20">
        <f t="shared" si="10"/>
        <v>-16.474576178111025</v>
      </c>
      <c r="H11" s="20">
        <f t="shared" si="11"/>
        <v>-13.437787956508545</v>
      </c>
      <c r="I11" s="21">
        <f t="shared" si="12"/>
      </c>
      <c r="J11" s="21">
        <f t="shared" si="13"/>
      </c>
      <c r="K11" s="21">
        <f t="shared" si="14"/>
      </c>
      <c r="L11" s="26">
        <f t="shared" si="1"/>
        <v>-1.6446700507613985</v>
      </c>
      <c r="M11" s="26">
        <f t="shared" si="2"/>
        <v>-1.8305084745762426</v>
      </c>
      <c r="N11" s="26">
        <f t="shared" si="3"/>
        <v>-1.493087557603668</v>
      </c>
      <c r="O11" s="18">
        <f t="shared" si="4"/>
        <v>-74.66770413741473</v>
      </c>
      <c r="P11" s="18">
        <f t="shared" si="5"/>
        <v>74.66770413741473</v>
      </c>
      <c r="Q11" s="31">
        <f t="shared" si="6"/>
        <v>-699.9999954315405</v>
      </c>
      <c r="R11" s="31">
        <f t="shared" si="15"/>
        <v>-699.9999949153386</v>
      </c>
      <c r="S11" s="31">
        <f t="shared" si="16"/>
        <v>-699.9999958525898</v>
      </c>
    </row>
    <row r="12" spans="1:19" ht="12.75">
      <c r="A12" s="19">
        <f t="shared" si="7"/>
        <v>-14.877550944503575</v>
      </c>
      <c r="B12" s="3">
        <f t="shared" si="8"/>
        <v>-0.19599999999999795</v>
      </c>
      <c r="C12" s="3">
        <f t="shared" si="0"/>
        <v>-100</v>
      </c>
      <c r="D12" s="3">
        <v>59.804</v>
      </c>
      <c r="E12" s="3">
        <v>60</v>
      </c>
      <c r="F12" s="20">
        <f t="shared" si="9"/>
        <v>-14.877550944503575</v>
      </c>
      <c r="G12" s="20">
        <f t="shared" si="10"/>
        <v>-16.568181724046166</v>
      </c>
      <c r="H12" s="20">
        <f t="shared" si="11"/>
        <v>-13.499999937500956</v>
      </c>
      <c r="I12" s="21">
        <f t="shared" si="12"/>
      </c>
      <c r="J12" s="21">
        <f t="shared" si="13"/>
      </c>
      <c r="K12" s="21">
        <f t="shared" si="14"/>
      </c>
      <c r="L12" s="26">
        <f t="shared" si="1"/>
        <v>-1.6530612244898129</v>
      </c>
      <c r="M12" s="26">
        <f t="shared" si="2"/>
        <v>-1.840909090909112</v>
      </c>
      <c r="N12" s="26">
        <f t="shared" si="3"/>
        <v>-1.5000000000000142</v>
      </c>
      <c r="O12" s="18">
        <f t="shared" si="4"/>
        <v>-74.66770413741473</v>
      </c>
      <c r="P12" s="18">
        <f t="shared" si="5"/>
        <v>74.66770413741473</v>
      </c>
      <c r="Q12" s="31">
        <f t="shared" si="6"/>
        <v>-699.9999954082318</v>
      </c>
      <c r="R12" s="31">
        <f t="shared" si="15"/>
        <v>-699.9999948864481</v>
      </c>
      <c r="S12" s="31">
        <f t="shared" si="16"/>
        <v>-699.9999958333885</v>
      </c>
    </row>
    <row r="13" spans="1:19" ht="12.75">
      <c r="A13" s="19">
        <f t="shared" si="7"/>
        <v>-14.953846077160875</v>
      </c>
      <c r="B13" s="3">
        <f t="shared" si="8"/>
        <v>-0.19500000000000028</v>
      </c>
      <c r="C13" s="3">
        <f t="shared" si="0"/>
        <v>-100</v>
      </c>
      <c r="D13" s="3">
        <v>59.805</v>
      </c>
      <c r="E13" s="3">
        <v>60</v>
      </c>
      <c r="F13" s="20">
        <f t="shared" si="9"/>
        <v>-14.953846077160875</v>
      </c>
      <c r="G13" s="20">
        <f t="shared" si="10"/>
        <v>-16.66285704764235</v>
      </c>
      <c r="H13" s="20">
        <f t="shared" si="11"/>
        <v>-13.562790634592485</v>
      </c>
      <c r="I13" s="21">
        <f t="shared" si="12"/>
      </c>
      <c r="J13" s="21">
        <f t="shared" si="13"/>
      </c>
      <c r="K13" s="21">
        <f t="shared" si="14"/>
      </c>
      <c r="L13" s="26">
        <f t="shared" si="1"/>
        <v>-1.661538461538459</v>
      </c>
      <c r="M13" s="26">
        <f t="shared" si="2"/>
        <v>-1.851428571428568</v>
      </c>
      <c r="N13" s="26">
        <f t="shared" si="3"/>
        <v>-1.5069767441860444</v>
      </c>
      <c r="O13" s="18">
        <f t="shared" si="4"/>
        <v>-74.66770413741473</v>
      </c>
      <c r="P13" s="18">
        <f t="shared" si="5"/>
        <v>74.66770413741473</v>
      </c>
      <c r="Q13" s="31">
        <f t="shared" si="6"/>
        <v>-699.9999953846836</v>
      </c>
      <c r="R13" s="31">
        <f t="shared" si="15"/>
        <v>-699.9999948572274</v>
      </c>
      <c r="S13" s="31">
        <f t="shared" si="16"/>
        <v>-699.9999958140087</v>
      </c>
    </row>
    <row r="14" spans="1:19" ht="12.75">
      <c r="A14" s="19">
        <f t="shared" si="7"/>
        <v>-15.030927757573474</v>
      </c>
      <c r="B14" s="3">
        <f t="shared" si="8"/>
        <v>-0.19400000000000261</v>
      </c>
      <c r="C14" s="3">
        <f t="shared" si="0"/>
        <v>-100</v>
      </c>
      <c r="D14" s="3">
        <v>59.806</v>
      </c>
      <c r="E14" s="3">
        <v>60</v>
      </c>
      <c r="F14" s="20">
        <f t="shared" si="9"/>
        <v>-15.030927757573474</v>
      </c>
      <c r="G14" s="20">
        <f t="shared" si="10"/>
        <v>-16.75862059334258</v>
      </c>
      <c r="H14" s="20">
        <f t="shared" si="11"/>
        <v>-13.62616816062605</v>
      </c>
      <c r="I14" s="21">
        <f t="shared" si="12"/>
      </c>
      <c r="J14" s="21">
        <f t="shared" si="13"/>
      </c>
      <c r="K14" s="21">
        <f t="shared" si="14"/>
      </c>
      <c r="L14" s="26">
        <f t="shared" si="1"/>
        <v>-1.6701030927834826</v>
      </c>
      <c r="M14" s="26">
        <f t="shared" si="2"/>
        <v>-1.8620689655172131</v>
      </c>
      <c r="N14" s="26">
        <f t="shared" si="3"/>
        <v>-1.5140186915887663</v>
      </c>
      <c r="O14" s="18">
        <f t="shared" si="4"/>
        <v>-74.66770413741473</v>
      </c>
      <c r="P14" s="18">
        <f t="shared" si="5"/>
        <v>74.66770413741473</v>
      </c>
      <c r="Q14" s="31">
        <f t="shared" si="6"/>
        <v>-699.9999953608931</v>
      </c>
      <c r="R14" s="31">
        <f t="shared" si="15"/>
        <v>-699.9999948276709</v>
      </c>
      <c r="S14" s="31">
        <f t="shared" si="16"/>
        <v>-699.9999957944476</v>
      </c>
    </row>
    <row r="15" spans="1:19" ht="12.75">
      <c r="A15" s="19">
        <f t="shared" si="7"/>
        <v>-15.108808211872775</v>
      </c>
      <c r="B15" s="3">
        <f t="shared" si="8"/>
        <v>-0.19299999999999784</v>
      </c>
      <c r="C15" s="3">
        <f t="shared" si="0"/>
        <v>-100</v>
      </c>
      <c r="D15" s="3">
        <v>59.807</v>
      </c>
      <c r="E15" s="3">
        <v>60</v>
      </c>
      <c r="F15" s="20">
        <f t="shared" si="9"/>
        <v>-15.108808211872775</v>
      </c>
      <c r="G15" s="20">
        <f t="shared" si="10"/>
        <v>-16.855491232050976</v>
      </c>
      <c r="H15" s="20">
        <f t="shared" si="11"/>
        <v>-13.690140780798437</v>
      </c>
      <c r="I15" s="21">
        <f t="shared" si="12"/>
      </c>
      <c r="J15" s="21">
        <f t="shared" si="13"/>
      </c>
      <c r="K15" s="21">
        <f t="shared" si="14"/>
      </c>
      <c r="L15" s="26">
        <f t="shared" si="1"/>
        <v>-1.6787564766839564</v>
      </c>
      <c r="M15" s="26">
        <f t="shared" si="2"/>
        <v>-1.8728323699422194</v>
      </c>
      <c r="N15" s="26">
        <f t="shared" si="3"/>
        <v>-1.5211267605633958</v>
      </c>
      <c r="O15" s="18">
        <f t="shared" si="4"/>
        <v>-74.66770413741473</v>
      </c>
      <c r="P15" s="18">
        <f t="shared" si="5"/>
        <v>74.66770413741473</v>
      </c>
      <c r="Q15" s="31">
        <f t="shared" si="6"/>
        <v>-699.999995336856</v>
      </c>
      <c r="R15" s="31">
        <f t="shared" si="15"/>
        <v>-699.9999947977725</v>
      </c>
      <c r="S15" s="31">
        <f t="shared" si="16"/>
        <v>-699.999995774703</v>
      </c>
    </row>
    <row r="16" spans="1:19" ht="12.75">
      <c r="A16" s="19">
        <f t="shared" si="7"/>
        <v>-15.187499920899576</v>
      </c>
      <c r="B16" s="3">
        <f t="shared" si="8"/>
        <v>-0.19200000000000017</v>
      </c>
      <c r="C16" s="3">
        <f t="shared" si="0"/>
        <v>-100</v>
      </c>
      <c r="D16" s="3">
        <v>59.808</v>
      </c>
      <c r="E16" s="3">
        <v>60</v>
      </c>
      <c r="F16" s="20">
        <f t="shared" si="9"/>
        <v>-15.187499920899576</v>
      </c>
      <c r="G16" s="20">
        <f t="shared" si="10"/>
        <v>-16.953488273527807</v>
      </c>
      <c r="H16" s="20">
        <f t="shared" si="11"/>
        <v>-13.754716916252164</v>
      </c>
      <c r="I16" s="21">
        <f t="shared" si="12"/>
      </c>
      <c r="J16" s="21">
        <f t="shared" si="13"/>
      </c>
      <c r="K16" s="21">
        <f t="shared" si="14"/>
      </c>
      <c r="L16" s="26">
        <f t="shared" si="1"/>
        <v>-1.6874999999999982</v>
      </c>
      <c r="M16" s="26">
        <f t="shared" si="2"/>
        <v>-1.883720930232556</v>
      </c>
      <c r="N16" s="26">
        <f t="shared" si="3"/>
        <v>-1.5283018867924514</v>
      </c>
      <c r="O16" s="18">
        <f t="shared" si="4"/>
        <v>-74.66770413741473</v>
      </c>
      <c r="P16" s="18">
        <f t="shared" si="5"/>
        <v>74.66770413741473</v>
      </c>
      <c r="Q16" s="31">
        <f t="shared" si="6"/>
        <v>-699.9999953125684</v>
      </c>
      <c r="R16" s="31">
        <f t="shared" si="15"/>
        <v>-699.9999947675267</v>
      </c>
      <c r="S16" s="31">
        <f t="shared" si="16"/>
        <v>-699.999995754772</v>
      </c>
    </row>
    <row r="17" spans="1:19" ht="12.75">
      <c r="A17" s="19">
        <f t="shared" si="7"/>
        <v>-15.26701562687522</v>
      </c>
      <c r="B17" s="3">
        <f t="shared" si="8"/>
        <v>-0.1910000000000025</v>
      </c>
      <c r="C17" s="3">
        <f t="shared" si="0"/>
        <v>-100</v>
      </c>
      <c r="D17" s="3">
        <v>59.809</v>
      </c>
      <c r="E17" s="3">
        <v>60</v>
      </c>
      <c r="F17" s="20">
        <f t="shared" si="9"/>
        <v>-15.26701562687522</v>
      </c>
      <c r="G17" s="20">
        <f t="shared" si="10"/>
        <v>-17.05263147922573</v>
      </c>
      <c r="H17" s="20">
        <f t="shared" si="11"/>
        <v>-13.81990514777364</v>
      </c>
      <c r="I17" s="21">
        <f t="shared" si="12"/>
      </c>
      <c r="J17" s="21">
        <f t="shared" si="13"/>
      </c>
      <c r="K17" s="21">
        <f t="shared" si="14"/>
      </c>
      <c r="L17" s="26">
        <f t="shared" si="1"/>
        <v>-1.696335078534009</v>
      </c>
      <c r="M17" s="26">
        <f t="shared" si="2"/>
        <v>-1.894736842105235</v>
      </c>
      <c r="N17" s="26">
        <f t="shared" si="3"/>
        <v>-1.5355450236966641</v>
      </c>
      <c r="O17" s="18">
        <f t="shared" si="4"/>
        <v>-74.66770413741473</v>
      </c>
      <c r="P17" s="18">
        <f t="shared" si="5"/>
        <v>74.66770413741473</v>
      </c>
      <c r="Q17" s="31">
        <f t="shared" si="6"/>
        <v>-699.9999952880264</v>
      </c>
      <c r="R17" s="31">
        <f t="shared" si="15"/>
        <v>-699.9999947369269</v>
      </c>
      <c r="S17" s="31">
        <f t="shared" si="16"/>
        <v>-699.9999957346523</v>
      </c>
    </row>
    <row r="18" spans="1:19" ht="12.75">
      <c r="A18" s="19">
        <f t="shared" si="7"/>
        <v>-15.347368340278356</v>
      </c>
      <c r="B18" s="3">
        <f t="shared" si="8"/>
        <v>-0.18999999999999773</v>
      </c>
      <c r="C18" s="3">
        <f t="shared" si="0"/>
        <v>-100</v>
      </c>
      <c r="D18" s="3">
        <v>59.81</v>
      </c>
      <c r="E18" s="3">
        <v>60</v>
      </c>
      <c r="F18" s="20">
        <f t="shared" si="9"/>
        <v>-15.347368340278356</v>
      </c>
      <c r="G18" s="20">
        <f t="shared" si="10"/>
        <v>-17.15294107557278</v>
      </c>
      <c r="H18" s="20">
        <f t="shared" si="11"/>
        <v>-13.885714219592833</v>
      </c>
      <c r="I18" s="21">
        <f t="shared" si="12"/>
      </c>
      <c r="J18" s="21">
        <f t="shared" si="13"/>
      </c>
      <c r="K18" s="21">
        <f t="shared" si="14"/>
      </c>
      <c r="L18" s="26">
        <f t="shared" si="1"/>
        <v>-1.705263157894757</v>
      </c>
      <c r="M18" s="26">
        <f t="shared" si="2"/>
        <v>-1.9058823529412015</v>
      </c>
      <c r="N18" s="26">
        <f t="shared" si="3"/>
        <v>-1.5428571428571594</v>
      </c>
      <c r="O18" s="18">
        <f t="shared" si="4"/>
        <v>-74.66770413741473</v>
      </c>
      <c r="P18" s="18">
        <f t="shared" si="5"/>
        <v>74.66770413741473</v>
      </c>
      <c r="Q18" s="31">
        <f t="shared" si="6"/>
        <v>-699.9999952632263</v>
      </c>
      <c r="R18" s="31">
        <f t="shared" si="15"/>
        <v>-699.9999947059674</v>
      </c>
      <c r="S18" s="31">
        <f t="shared" si="16"/>
        <v>-699.9999957143407</v>
      </c>
    </row>
    <row r="19" spans="1:19" ht="12.75">
      <c r="A19" s="19">
        <f t="shared" si="7"/>
        <v>-15.428571346939941</v>
      </c>
      <c r="B19" s="3">
        <f t="shared" si="8"/>
        <v>-0.18900000000000006</v>
      </c>
      <c r="C19" s="3">
        <f t="shared" si="0"/>
        <v>-100</v>
      </c>
      <c r="D19" s="3">
        <v>59.811</v>
      </c>
      <c r="E19" s="3">
        <v>60</v>
      </c>
      <c r="F19" s="20">
        <f t="shared" si="9"/>
        <v>-15.428571346939941</v>
      </c>
      <c r="G19" s="20">
        <f t="shared" si="10"/>
        <v>-17.25443776772684</v>
      </c>
      <c r="H19" s="20">
        <f t="shared" si="11"/>
        <v>-13.952153043291979</v>
      </c>
      <c r="I19" s="21">
        <f t="shared" si="12"/>
      </c>
      <c r="J19" s="21">
        <f t="shared" si="13"/>
      </c>
      <c r="K19" s="21">
        <f t="shared" si="14"/>
      </c>
      <c r="L19" s="26">
        <f t="shared" si="1"/>
        <v>-1.7142857142857135</v>
      </c>
      <c r="M19" s="26">
        <f t="shared" si="2"/>
        <v>-1.9171597633136084</v>
      </c>
      <c r="N19" s="26">
        <f t="shared" si="3"/>
        <v>-1.5502392344497602</v>
      </c>
      <c r="O19" s="18">
        <f t="shared" si="4"/>
        <v>-74.66770413741473</v>
      </c>
      <c r="P19" s="18">
        <f t="shared" si="5"/>
        <v>74.66770413741473</v>
      </c>
      <c r="Q19" s="31">
        <f t="shared" si="6"/>
        <v>-699.9999952381636</v>
      </c>
      <c r="R19" s="31">
        <f t="shared" si="15"/>
        <v>-699.9999946746414</v>
      </c>
      <c r="S19" s="31">
        <f t="shared" si="16"/>
        <v>-699.9999956938348</v>
      </c>
    </row>
    <row r="20" spans="1:19" ht="12.75">
      <c r="A20" s="19">
        <f t="shared" si="7"/>
        <v>-15.510638215378131</v>
      </c>
      <c r="B20" s="3">
        <f t="shared" si="8"/>
        <v>-0.1879999999999029</v>
      </c>
      <c r="C20" s="3">
        <f t="shared" si="0"/>
        <v>-100</v>
      </c>
      <c r="D20" s="3">
        <v>59.8120000000001</v>
      </c>
      <c r="E20" s="3">
        <v>60</v>
      </c>
      <c r="F20" s="20">
        <f t="shared" si="9"/>
        <v>-15.510638215378131</v>
      </c>
      <c r="G20" s="20">
        <f t="shared" si="10"/>
        <v>-17.3571427538382</v>
      </c>
      <c r="H20" s="20">
        <f t="shared" si="11"/>
        <v>-14.019230701838017</v>
      </c>
      <c r="I20" s="21">
        <f t="shared" si="12"/>
      </c>
      <c r="J20" s="21">
        <f t="shared" si="13"/>
      </c>
      <c r="K20" s="21">
        <f t="shared" si="14"/>
      </c>
      <c r="L20" s="26">
        <f t="shared" si="1"/>
        <v>-1.7234042553200388</v>
      </c>
      <c r="M20" s="26">
        <f t="shared" si="2"/>
        <v>-1.9285714285725428</v>
      </c>
      <c r="N20" s="26">
        <f t="shared" si="3"/>
        <v>-1.5576923076930347</v>
      </c>
      <c r="O20" s="18">
        <f t="shared" si="4"/>
        <v>-74.66770413741473</v>
      </c>
      <c r="P20" s="18">
        <f t="shared" si="5"/>
        <v>74.66770413741473</v>
      </c>
      <c r="Q20" s="31">
        <f t="shared" si="6"/>
        <v>-699.9999952128343</v>
      </c>
      <c r="R20" s="31">
        <f t="shared" si="15"/>
        <v>-699.9999946429424</v>
      </c>
      <c r="S20" s="31">
        <f t="shared" si="16"/>
        <v>-699.9999956731317</v>
      </c>
    </row>
    <row r="21" spans="1:19" ht="12.75">
      <c r="A21" s="19">
        <f t="shared" si="7"/>
        <v>-15.593582804322068</v>
      </c>
      <c r="B21" s="3">
        <f t="shared" si="8"/>
        <v>-0.18699999999989814</v>
      </c>
      <c r="C21" s="3">
        <f t="shared" si="0"/>
        <v>-100</v>
      </c>
      <c r="D21" s="3">
        <v>59.8130000000001</v>
      </c>
      <c r="E21" s="3">
        <v>60</v>
      </c>
      <c r="F21" s="20">
        <f t="shared" si="9"/>
        <v>-15.593582804322068</v>
      </c>
      <c r="G21" s="20">
        <f t="shared" si="10"/>
        <v>-17.461077739766328</v>
      </c>
      <c r="H21" s="20">
        <f t="shared" si="11"/>
        <v>-14.086956453693988</v>
      </c>
      <c r="I21" s="21">
        <f t="shared" si="12"/>
      </c>
      <c r="J21" s="21">
        <f t="shared" si="13"/>
      </c>
      <c r="K21" s="21">
        <f t="shared" si="14"/>
      </c>
      <c r="L21" s="26">
        <f t="shared" si="1"/>
        <v>-1.7326203208565585</v>
      </c>
      <c r="M21" s="26">
        <f t="shared" si="2"/>
        <v>-1.9401197604802247</v>
      </c>
      <c r="N21" s="26">
        <f t="shared" si="3"/>
        <v>-1.565217391305118</v>
      </c>
      <c r="O21" s="18">
        <f t="shared" si="4"/>
        <v>-74.66770413741473</v>
      </c>
      <c r="P21" s="18">
        <f t="shared" si="5"/>
        <v>74.66770413741473</v>
      </c>
      <c r="Q21" s="31">
        <f t="shared" si="6"/>
        <v>-699.9999951872342</v>
      </c>
      <c r="R21" s="31">
        <f t="shared" si="15"/>
        <v>-699.9999946108637</v>
      </c>
      <c r="S21" s="31">
        <f t="shared" si="16"/>
        <v>-699.9999956522288</v>
      </c>
    </row>
    <row r="22" spans="1:19" ht="12.75">
      <c r="A22" s="19">
        <f t="shared" si="7"/>
        <v>-15.677419270561087</v>
      </c>
      <c r="B22" s="3">
        <f t="shared" si="8"/>
        <v>-0.18599999999990047</v>
      </c>
      <c r="C22" s="3">
        <f t="shared" si="0"/>
        <v>-100</v>
      </c>
      <c r="D22" s="3">
        <v>59.8140000000001</v>
      </c>
      <c r="E22" s="3">
        <v>60</v>
      </c>
      <c r="F22" s="20">
        <f t="shared" si="9"/>
        <v>-15.677419270561087</v>
      </c>
      <c r="G22" s="20">
        <f t="shared" si="10"/>
        <v>-17.566264954432285</v>
      </c>
      <c r="H22" s="20">
        <f t="shared" si="11"/>
        <v>-14.1553397371177</v>
      </c>
      <c r="I22" s="21">
        <f t="shared" si="12"/>
      </c>
      <c r="J22" s="21">
        <f t="shared" si="13"/>
      </c>
      <c r="K22" s="21">
        <f t="shared" si="14"/>
      </c>
      <c r="L22" s="26">
        <f t="shared" si="1"/>
        <v>-1.7419354838719</v>
      </c>
      <c r="M22" s="26">
        <f t="shared" si="2"/>
        <v>-1.9518072289168327</v>
      </c>
      <c r="N22" s="26">
        <f t="shared" si="3"/>
        <v>-1.5728155339813423</v>
      </c>
      <c r="O22" s="18">
        <f t="shared" si="4"/>
        <v>-74.66770413741473</v>
      </c>
      <c r="P22" s="18">
        <f t="shared" si="5"/>
        <v>74.66770413741473</v>
      </c>
      <c r="Q22" s="31">
        <f t="shared" si="6"/>
        <v>-699.9999951613587</v>
      </c>
      <c r="R22" s="31">
        <f t="shared" si="15"/>
        <v>-699.9999945783985</v>
      </c>
      <c r="S22" s="31">
        <f t="shared" si="16"/>
        <v>-699.9999956311226</v>
      </c>
    </row>
    <row r="23" spans="1:19" ht="12.75">
      <c r="A23" s="19">
        <f t="shared" si="7"/>
        <v>-15.762162076970762</v>
      </c>
      <c r="B23" s="3">
        <f t="shared" si="8"/>
        <v>-0.1849999999999028</v>
      </c>
      <c r="C23" s="3">
        <f t="shared" si="0"/>
        <v>-100</v>
      </c>
      <c r="D23" s="3">
        <v>59.8150000000001</v>
      </c>
      <c r="E23" s="3">
        <v>60</v>
      </c>
      <c r="F23" s="20">
        <f t="shared" si="9"/>
        <v>-15.762162076970762</v>
      </c>
      <c r="G23" s="20">
        <f t="shared" si="10"/>
        <v>-17.672727165631922</v>
      </c>
      <c r="H23" s="20">
        <f t="shared" si="11"/>
        <v>-14.224390174522776</v>
      </c>
      <c r="I23" s="21">
        <f t="shared" si="12"/>
      </c>
      <c r="J23" s="21">
        <f t="shared" si="13"/>
      </c>
      <c r="K23" s="21">
        <f t="shared" si="14"/>
      </c>
      <c r="L23" s="26">
        <f t="shared" si="1"/>
        <v>-1.7513513513522714</v>
      </c>
      <c r="M23" s="26">
        <f t="shared" si="2"/>
        <v>-1.96363636363752</v>
      </c>
      <c r="N23" s="26">
        <f t="shared" si="3"/>
        <v>-1.580487804878798</v>
      </c>
      <c r="O23" s="18">
        <f t="shared" si="4"/>
        <v>-74.66770413741473</v>
      </c>
      <c r="P23" s="18">
        <f t="shared" si="5"/>
        <v>74.66770413741473</v>
      </c>
      <c r="Q23" s="31">
        <f t="shared" si="6"/>
        <v>-699.9999951352034</v>
      </c>
      <c r="R23" s="31">
        <f t="shared" si="15"/>
        <v>-699.9999945455402</v>
      </c>
      <c r="S23" s="31">
        <f t="shared" si="16"/>
        <v>-699.9999956098109</v>
      </c>
    </row>
    <row r="24" spans="1:19" ht="12.75">
      <c r="A24" s="19">
        <f t="shared" si="7"/>
        <v>-15.847826000837017</v>
      </c>
      <c r="B24" s="3">
        <f t="shared" si="8"/>
        <v>-0.18399999999989802</v>
      </c>
      <c r="C24" s="3">
        <f t="shared" si="0"/>
        <v>-100</v>
      </c>
      <c r="D24" s="3">
        <v>59.8160000000001</v>
      </c>
      <c r="E24" s="3">
        <v>60</v>
      </c>
      <c r="F24" s="20">
        <f t="shared" si="9"/>
        <v>-15.847826000837017</v>
      </c>
      <c r="G24" s="20">
        <f t="shared" si="10"/>
        <v>-17.780487696473184</v>
      </c>
      <c r="H24" s="20">
        <f t="shared" si="11"/>
        <v>-14.29411757699763</v>
      </c>
      <c r="I24" s="21">
        <f t="shared" si="12"/>
      </c>
      <c r="J24" s="21">
        <f t="shared" si="13"/>
      </c>
      <c r="K24" s="21">
        <f t="shared" si="14"/>
      </c>
      <c r="L24" s="26">
        <f t="shared" si="1"/>
        <v>-1.760869565218367</v>
      </c>
      <c r="M24" s="26">
        <f t="shared" si="2"/>
        <v>-1.975609756098789</v>
      </c>
      <c r="N24" s="26">
        <f t="shared" si="3"/>
        <v>-1.588235294118441</v>
      </c>
      <c r="O24" s="18">
        <f t="shared" si="4"/>
        <v>-74.66770413741473</v>
      </c>
      <c r="P24" s="18">
        <f t="shared" si="5"/>
        <v>74.66770413741473</v>
      </c>
      <c r="Q24" s="31">
        <f t="shared" si="6"/>
        <v>-699.999995108764</v>
      </c>
      <c r="R24" s="31">
        <f t="shared" si="15"/>
        <v>-699.9999945122808</v>
      </c>
      <c r="S24" s="31">
        <f t="shared" si="16"/>
        <v>-699.99999558829</v>
      </c>
    </row>
    <row r="25" spans="1:19" ht="12.75">
      <c r="A25" s="19">
        <f t="shared" si="7"/>
        <v>-15.934426142444714</v>
      </c>
      <c r="B25" s="3">
        <f t="shared" si="8"/>
        <v>-0.18299999999990035</v>
      </c>
      <c r="C25" s="3">
        <f t="shared" si="0"/>
        <v>-100</v>
      </c>
      <c r="D25" s="3">
        <v>59.8170000000001</v>
      </c>
      <c r="E25" s="3">
        <v>60</v>
      </c>
      <c r="F25" s="20">
        <f t="shared" si="9"/>
        <v>-15.934426142444714</v>
      </c>
      <c r="G25" s="20">
        <f t="shared" si="10"/>
        <v>-17.88957044240791</v>
      </c>
      <c r="H25" s="20">
        <f t="shared" si="11"/>
        <v>-14.364531948951111</v>
      </c>
      <c r="I25" s="21">
        <f t="shared" si="12"/>
      </c>
      <c r="J25" s="21">
        <f t="shared" si="13"/>
      </c>
      <c r="K25" s="21">
        <f t="shared" si="14"/>
      </c>
      <c r="L25" s="26">
        <f t="shared" si="1"/>
        <v>-1.7704918032796524</v>
      </c>
      <c r="M25" s="26">
        <f t="shared" si="2"/>
        <v>-1.9877300613509081</v>
      </c>
      <c r="N25" s="26">
        <f t="shared" si="3"/>
        <v>-1.596059113301276</v>
      </c>
      <c r="O25" s="18">
        <f t="shared" si="4"/>
        <v>-74.66770413741473</v>
      </c>
      <c r="P25" s="18">
        <f t="shared" si="5"/>
        <v>74.66770413741473</v>
      </c>
      <c r="Q25" s="31">
        <f t="shared" si="6"/>
        <v>-699.9999950820356</v>
      </c>
      <c r="R25" s="31">
        <f t="shared" si="15"/>
        <v>-699.9999944786133</v>
      </c>
      <c r="S25" s="31">
        <f t="shared" si="16"/>
        <v>-699.9999955665569</v>
      </c>
    </row>
    <row r="26" spans="1:19" ht="12.75">
      <c r="A26" s="19">
        <f t="shared" si="7"/>
        <v>-16.021977933954958</v>
      </c>
      <c r="B26" s="3">
        <f t="shared" si="8"/>
        <v>-0.18199999999990268</v>
      </c>
      <c r="C26" s="3">
        <f t="shared" si="0"/>
        <v>-100</v>
      </c>
      <c r="D26" s="3">
        <v>59.8180000000001</v>
      </c>
      <c r="E26" s="3">
        <v>60</v>
      </c>
      <c r="F26" s="20">
        <f t="shared" si="9"/>
        <v>-16.021977933954958</v>
      </c>
      <c r="G26" s="20">
        <f t="shared" si="10"/>
        <v>-17.999999888901414</v>
      </c>
      <c r="H26" s="20">
        <f t="shared" si="11"/>
        <v>-14.43564349290068</v>
      </c>
      <c r="I26" s="21">
        <f t="shared" si="12"/>
      </c>
      <c r="J26" s="21">
        <f t="shared" si="13"/>
      </c>
      <c r="K26" s="21">
        <f t="shared" si="14"/>
      </c>
      <c r="L26" s="26">
        <f t="shared" si="1"/>
        <v>-1.7802197802207318</v>
      </c>
      <c r="M26" s="26">
        <f t="shared" si="2"/>
        <v>-2.000000000001201</v>
      </c>
      <c r="N26" s="26">
        <f t="shared" si="3"/>
        <v>-1.6039603960403765</v>
      </c>
      <c r="O26" s="18">
        <f t="shared" si="4"/>
        <v>-74.66770413741473</v>
      </c>
      <c r="P26" s="18">
        <f t="shared" si="5"/>
        <v>74.66770413741473</v>
      </c>
      <c r="Q26" s="31">
        <f t="shared" si="6"/>
        <v>-699.9999950550134</v>
      </c>
      <c r="R26" s="31">
        <f t="shared" si="15"/>
        <v>-699.9999944445301</v>
      </c>
      <c r="S26" s="31">
        <f t="shared" si="16"/>
        <v>-699.999995544609</v>
      </c>
    </row>
    <row r="27" spans="1:19" ht="12.75">
      <c r="A27" s="19">
        <f t="shared" si="7"/>
        <v>-16.1104971485711</v>
      </c>
      <c r="B27" s="3">
        <f t="shared" si="8"/>
        <v>-0.1809999999998979</v>
      </c>
      <c r="C27" s="3">
        <f t="shared" si="0"/>
        <v>-100</v>
      </c>
      <c r="D27" s="3">
        <v>59.8190000000001</v>
      </c>
      <c r="E27" s="3">
        <v>60</v>
      </c>
      <c r="F27" s="20">
        <f t="shared" si="9"/>
        <v>-16.1104971485711</v>
      </c>
      <c r="G27" s="20">
        <f t="shared" si="10"/>
        <v>-18.111801129753577</v>
      </c>
      <c r="H27" s="20">
        <f t="shared" si="11"/>
        <v>-14.507462614398976</v>
      </c>
      <c r="I27" s="21">
        <f t="shared" si="12"/>
      </c>
      <c r="J27" s="21">
        <f t="shared" si="13"/>
      </c>
      <c r="K27" s="21">
        <f t="shared" si="14"/>
      </c>
      <c r="L27" s="26">
        <f t="shared" si="1"/>
        <v>-1.790055248619794</v>
      </c>
      <c r="M27" s="26">
        <f t="shared" si="2"/>
        <v>-2.012422360249723</v>
      </c>
      <c r="N27" s="26">
        <f t="shared" si="3"/>
        <v>-1.6119402985082814</v>
      </c>
      <c r="O27" s="18">
        <f t="shared" si="4"/>
        <v>-74.66770413741473</v>
      </c>
      <c r="P27" s="18">
        <f t="shared" si="5"/>
        <v>74.66770413741473</v>
      </c>
      <c r="Q27" s="31">
        <f t="shared" si="6"/>
        <v>-699.9999950276928</v>
      </c>
      <c r="R27" s="31">
        <f t="shared" si="15"/>
        <v>-699.9999944100239</v>
      </c>
      <c r="S27" s="31">
        <f t="shared" si="16"/>
        <v>-699.9999955224425</v>
      </c>
    </row>
    <row r="28" spans="1:19" ht="12.75">
      <c r="A28" s="19">
        <f t="shared" si="7"/>
        <v>-16.199999910010206</v>
      </c>
      <c r="B28" s="3">
        <f t="shared" si="8"/>
        <v>-0.17999999999990024</v>
      </c>
      <c r="C28" s="3">
        <f t="shared" si="0"/>
        <v>-100</v>
      </c>
      <c r="D28" s="3">
        <v>59.8200000000001</v>
      </c>
      <c r="E28" s="3">
        <v>60</v>
      </c>
      <c r="F28" s="20">
        <f t="shared" si="9"/>
        <v>-16.199999910010206</v>
      </c>
      <c r="G28" s="20">
        <f t="shared" si="10"/>
        <v>-18.22499988610685</v>
      </c>
      <c r="H28" s="20">
        <f t="shared" si="11"/>
        <v>-14.579999927108151</v>
      </c>
      <c r="I28" s="21">
        <f t="shared" si="12"/>
      </c>
      <c r="J28" s="21">
        <f t="shared" si="13"/>
      </c>
      <c r="K28" s="21">
        <f t="shared" si="14"/>
      </c>
      <c r="L28" s="26">
        <f t="shared" si="1"/>
        <v>-1.8000000000009972</v>
      </c>
      <c r="M28" s="26">
        <f t="shared" si="2"/>
        <v>-2.025000000001262</v>
      </c>
      <c r="N28" s="26">
        <f t="shared" si="3"/>
        <v>-1.620000000000808</v>
      </c>
      <c r="O28" s="18">
        <f t="shared" si="4"/>
        <v>-74.66770413741473</v>
      </c>
      <c r="P28" s="18">
        <f t="shared" si="5"/>
        <v>74.66770413741473</v>
      </c>
      <c r="Q28" s="31">
        <f t="shared" si="6"/>
        <v>-699.9999950000683</v>
      </c>
      <c r="R28" s="31">
        <f t="shared" si="15"/>
        <v>-699.999994375086</v>
      </c>
      <c r="S28" s="31">
        <f t="shared" si="16"/>
        <v>-699.9999955000543</v>
      </c>
    </row>
    <row r="29" spans="1:19" ht="12.75">
      <c r="A29" s="19">
        <f t="shared" si="7"/>
        <v>-16.290502702297797</v>
      </c>
      <c r="B29" s="3">
        <f t="shared" si="8"/>
        <v>-0.17899999999990257</v>
      </c>
      <c r="C29" s="3">
        <f t="shared" si="0"/>
        <v>-100</v>
      </c>
      <c r="D29" s="3">
        <v>59.8210000000001</v>
      </c>
      <c r="E29" s="3">
        <v>60</v>
      </c>
      <c r="F29" s="20">
        <f t="shared" si="9"/>
        <v>-16.290502702297797</v>
      </c>
      <c r="G29" s="20">
        <f t="shared" si="10"/>
        <v>-18.339622526178886</v>
      </c>
      <c r="H29" s="20">
        <f t="shared" si="11"/>
        <v>-14.653266258031843</v>
      </c>
      <c r="I29" s="21">
        <f t="shared" si="12"/>
      </c>
      <c r="J29" s="21">
        <f t="shared" si="13"/>
      </c>
      <c r="K29" s="21">
        <f t="shared" si="14"/>
      </c>
      <c r="L29" s="26">
        <f t="shared" si="1"/>
        <v>-1.8100558659227728</v>
      </c>
      <c r="M29" s="26">
        <f t="shared" si="2"/>
        <v>-2.037735849057852</v>
      </c>
      <c r="N29" s="26">
        <f t="shared" si="3"/>
        <v>-1.628140703518385</v>
      </c>
      <c r="O29" s="18">
        <f t="shared" si="4"/>
        <v>-74.66770413741473</v>
      </c>
      <c r="P29" s="18">
        <f t="shared" si="5"/>
        <v>74.66770413741473</v>
      </c>
      <c r="Q29" s="31">
        <f t="shared" si="6"/>
        <v>-699.9999949721355</v>
      </c>
      <c r="R29" s="31">
        <f t="shared" si="15"/>
        <v>-699.9999943397088</v>
      </c>
      <c r="S29" s="31">
        <f t="shared" si="16"/>
        <v>-699.9999954774413</v>
      </c>
    </row>
    <row r="30" spans="1:19" ht="12.75">
      <c r="A30" s="19">
        <f t="shared" si="7"/>
        <v>-16.382022379886926</v>
      </c>
      <c r="B30" s="3">
        <f t="shared" si="8"/>
        <v>-0.1779999999998978</v>
      </c>
      <c r="C30" s="3">
        <f t="shared" si="0"/>
        <v>-100</v>
      </c>
      <c r="D30" s="3">
        <v>59.8220000000001</v>
      </c>
      <c r="E30" s="3">
        <v>60</v>
      </c>
      <c r="F30" s="20">
        <f t="shared" si="9"/>
        <v>-16.382022379886926</v>
      </c>
      <c r="G30" s="20">
        <f t="shared" si="10"/>
        <v>-18.455696085737145</v>
      </c>
      <c r="H30" s="20">
        <f t="shared" si="11"/>
        <v>-14.727272652901048</v>
      </c>
      <c r="I30" s="21">
        <f t="shared" si="12"/>
      </c>
      <c r="J30" s="21">
        <f t="shared" si="13"/>
      </c>
      <c r="K30" s="21">
        <f t="shared" si="14"/>
      </c>
      <c r="L30" s="26">
        <f t="shared" si="1"/>
        <v>-1.8202247191021685</v>
      </c>
      <c r="M30" s="26">
        <f t="shared" si="2"/>
        <v>-2.050632911393731</v>
      </c>
      <c r="N30" s="26">
        <f t="shared" si="3"/>
        <v>-1.636363636364481</v>
      </c>
      <c r="O30" s="18">
        <f t="shared" si="4"/>
        <v>-74.66770413741473</v>
      </c>
      <c r="P30" s="18">
        <f t="shared" si="5"/>
        <v>74.66770413741473</v>
      </c>
      <c r="Q30" s="31">
        <f t="shared" si="6"/>
        <v>-699.9999949438885</v>
      </c>
      <c r="R30" s="31">
        <f t="shared" si="15"/>
        <v>-699.9999943038837</v>
      </c>
      <c r="S30" s="31">
        <f t="shared" si="16"/>
        <v>-699.9999954545995</v>
      </c>
    </row>
    <row r="31" spans="1:19" ht="12.75">
      <c r="A31" s="19">
        <f t="shared" si="7"/>
        <v>-16.474576178120284</v>
      </c>
      <c r="B31" s="3">
        <f t="shared" si="8"/>
        <v>-0.17699999999990013</v>
      </c>
      <c r="C31" s="3">
        <f t="shared" si="0"/>
        <v>-100</v>
      </c>
      <c r="D31" s="3">
        <v>59.8230000000001</v>
      </c>
      <c r="E31" s="3">
        <v>60</v>
      </c>
      <c r="F31" s="20">
        <f t="shared" si="9"/>
        <v>-16.474576178120284</v>
      </c>
      <c r="G31" s="20">
        <f t="shared" si="10"/>
        <v>-18.57324828935596</v>
      </c>
      <c r="H31" s="20">
        <f t="shared" si="11"/>
        <v>-14.802030381723974</v>
      </c>
      <c r="I31" s="21">
        <f t="shared" si="12"/>
      </c>
      <c r="J31" s="21">
        <f t="shared" si="13"/>
      </c>
      <c r="K31" s="21">
        <f t="shared" si="14"/>
      </c>
      <c r="L31" s="26">
        <f t="shared" si="1"/>
        <v>-1.830508474577304</v>
      </c>
      <c r="M31" s="26">
        <f t="shared" si="2"/>
        <v>-2.0636942675172363</v>
      </c>
      <c r="N31" s="26">
        <f t="shared" si="3"/>
        <v>-1.6446700507622551</v>
      </c>
      <c r="O31" s="18">
        <f t="shared" si="4"/>
        <v>-74.66770413741473</v>
      </c>
      <c r="P31" s="18">
        <f t="shared" si="5"/>
        <v>74.66770413741473</v>
      </c>
      <c r="Q31" s="31">
        <f t="shared" si="6"/>
        <v>-699.9999949153226</v>
      </c>
      <c r="R31" s="31">
        <f t="shared" si="15"/>
        <v>-699.9999942676023</v>
      </c>
      <c r="S31" s="31">
        <f t="shared" si="16"/>
        <v>-699.999995431526</v>
      </c>
    </row>
    <row r="32" spans="1:19" ht="12.75">
      <c r="A32" s="19">
        <f t="shared" si="7"/>
        <v>-16.56818172405486</v>
      </c>
      <c r="B32" s="3">
        <f t="shared" si="8"/>
        <v>-0.17599999999990246</v>
      </c>
      <c r="C32" s="3">
        <f t="shared" si="0"/>
        <v>-100</v>
      </c>
      <c r="D32" s="3">
        <v>59.8240000000001</v>
      </c>
      <c r="E32" s="3">
        <v>60</v>
      </c>
      <c r="F32" s="20">
        <f t="shared" si="9"/>
        <v>-16.56818172405486</v>
      </c>
      <c r="G32" s="20">
        <f t="shared" si="10"/>
        <v>-18.692307572498688</v>
      </c>
      <c r="H32" s="20">
        <f t="shared" si="11"/>
        <v>-14.877550944510586</v>
      </c>
      <c r="I32" s="21">
        <f t="shared" si="12"/>
      </c>
      <c r="J32" s="21">
        <f t="shared" si="13"/>
      </c>
      <c r="K32" s="21">
        <f t="shared" si="14"/>
      </c>
      <c r="L32" s="26">
        <f t="shared" si="1"/>
        <v>-1.840909090910111</v>
      </c>
      <c r="M32" s="26">
        <f t="shared" si="2"/>
        <v>-2.076923076924375</v>
      </c>
      <c r="N32" s="26">
        <f t="shared" si="3"/>
        <v>-1.6530612244906187</v>
      </c>
      <c r="O32" s="18">
        <f t="shared" si="4"/>
        <v>-74.66770413741473</v>
      </c>
      <c r="P32" s="18">
        <f t="shared" si="5"/>
        <v>74.66770413741473</v>
      </c>
      <c r="Q32" s="31">
        <f t="shared" si="6"/>
        <v>-699.999994886432</v>
      </c>
      <c r="R32" s="31">
        <f t="shared" si="15"/>
        <v>-699.9999942308557</v>
      </c>
      <c r="S32" s="31">
        <f t="shared" si="16"/>
        <v>-699.9999954082174</v>
      </c>
    </row>
    <row r="33" spans="1:19" ht="12.75">
      <c r="A33" s="19">
        <f t="shared" si="7"/>
        <v>-16.662857047651823</v>
      </c>
      <c r="B33" s="3">
        <f t="shared" si="8"/>
        <v>-0.17499999999989768</v>
      </c>
      <c r="C33" s="3">
        <f t="shared" si="0"/>
        <v>-100</v>
      </c>
      <c r="D33" s="3">
        <v>59.8250000000001</v>
      </c>
      <c r="E33" s="3">
        <v>60</v>
      </c>
      <c r="F33" s="20">
        <f t="shared" si="9"/>
        <v>-16.662857047651823</v>
      </c>
      <c r="G33" s="20">
        <f t="shared" si="10"/>
        <v>-18.81290310444711</v>
      </c>
      <c r="H33" s="20">
        <f t="shared" si="11"/>
        <v>-14.953846077168505</v>
      </c>
      <c r="I33" s="21">
        <f t="shared" si="12"/>
      </c>
      <c r="J33" s="21">
        <f t="shared" si="13"/>
      </c>
      <c r="K33" s="21">
        <f t="shared" si="14"/>
      </c>
      <c r="L33" s="26">
        <f t="shared" si="1"/>
        <v>-1.8514285714296537</v>
      </c>
      <c r="M33" s="26">
        <f t="shared" si="2"/>
        <v>-2.0903225806465406</v>
      </c>
      <c r="N33" s="26">
        <f t="shared" si="3"/>
        <v>-1.6615384615393332</v>
      </c>
      <c r="O33" s="18">
        <f t="shared" si="4"/>
        <v>-74.66770413741473</v>
      </c>
      <c r="P33" s="18">
        <f t="shared" si="5"/>
        <v>74.66770413741473</v>
      </c>
      <c r="Q33" s="31">
        <f t="shared" si="6"/>
        <v>-699.9999948572113</v>
      </c>
      <c r="R33" s="31">
        <f t="shared" si="15"/>
        <v>-699.9999941936352</v>
      </c>
      <c r="S33" s="31">
        <f t="shared" si="16"/>
        <v>-699.9999953846693</v>
      </c>
    </row>
    <row r="34" spans="1:19" ht="12.75">
      <c r="A34" s="19">
        <f t="shared" si="7"/>
        <v>-16.758620593352163</v>
      </c>
      <c r="B34" s="3">
        <f t="shared" si="8"/>
        <v>-0.1739999999999</v>
      </c>
      <c r="C34" s="3">
        <f t="shared" si="0"/>
        <v>-100</v>
      </c>
      <c r="D34" s="3">
        <v>59.8260000000001</v>
      </c>
      <c r="E34" s="3">
        <v>60</v>
      </c>
      <c r="F34" s="20">
        <f t="shared" si="9"/>
        <v>-16.758620593352163</v>
      </c>
      <c r="G34" s="20">
        <f t="shared" si="10"/>
        <v>-18.935064812124082</v>
      </c>
      <c r="H34" s="20">
        <f t="shared" si="11"/>
        <v>-15.030927757581182</v>
      </c>
      <c r="I34" s="21">
        <f t="shared" si="12"/>
      </c>
      <c r="J34" s="21">
        <f t="shared" si="13"/>
      </c>
      <c r="K34" s="21">
        <f t="shared" si="14"/>
      </c>
      <c r="L34" s="26">
        <f t="shared" si="1"/>
        <v>-1.8620689655183111</v>
      </c>
      <c r="M34" s="26">
        <f t="shared" si="2"/>
        <v>-2.1038961038974695</v>
      </c>
      <c r="N34" s="26">
        <f t="shared" si="3"/>
        <v>-1.6701030927843656</v>
      </c>
      <c r="O34" s="18">
        <f t="shared" si="4"/>
        <v>-74.66770413741473</v>
      </c>
      <c r="P34" s="18">
        <f t="shared" si="5"/>
        <v>74.66770413741473</v>
      </c>
      <c r="Q34" s="31">
        <f t="shared" si="6"/>
        <v>-699.9999948276547</v>
      </c>
      <c r="R34" s="31">
        <f t="shared" si="15"/>
        <v>-699.9999941559307</v>
      </c>
      <c r="S34" s="31">
        <f t="shared" si="16"/>
        <v>-699.9999953608785</v>
      </c>
    </row>
    <row r="35" spans="1:19" ht="12.75">
      <c r="A35" s="19">
        <f t="shared" si="7"/>
        <v>-16.855491232059975</v>
      </c>
      <c r="B35" s="3">
        <f t="shared" si="8"/>
        <v>-0.17299999999990234</v>
      </c>
      <c r="C35" s="3">
        <f t="shared" si="0"/>
        <v>-100</v>
      </c>
      <c r="D35" s="3">
        <v>59.8270000000001</v>
      </c>
      <c r="E35" s="3">
        <v>60</v>
      </c>
      <c r="F35" s="20">
        <f t="shared" si="9"/>
        <v>-16.855491232059975</v>
      </c>
      <c r="G35" s="20">
        <f t="shared" si="10"/>
        <v>-19.05882340485829</v>
      </c>
      <c r="H35" s="20">
        <f t="shared" si="11"/>
        <v>-15.108808211880007</v>
      </c>
      <c r="I35" s="21">
        <f t="shared" si="12"/>
      </c>
      <c r="J35" s="21">
        <f t="shared" si="13"/>
      </c>
      <c r="K35" s="21">
        <f t="shared" si="14"/>
      </c>
      <c r="L35" s="26">
        <f t="shared" si="1"/>
        <v>-1.8728323699432534</v>
      </c>
      <c r="M35" s="26">
        <f t="shared" si="2"/>
        <v>-2.117647058824881</v>
      </c>
      <c r="N35" s="26">
        <f t="shared" si="3"/>
        <v>-1.6787564766847871</v>
      </c>
      <c r="O35" s="18">
        <f t="shared" si="4"/>
        <v>-74.66770413741473</v>
      </c>
      <c r="P35" s="18">
        <f t="shared" si="5"/>
        <v>74.66770413741473</v>
      </c>
      <c r="Q35" s="31">
        <f t="shared" si="6"/>
        <v>-699.9999947977562</v>
      </c>
      <c r="R35" s="31">
        <f t="shared" si="15"/>
        <v>-699.999994117734</v>
      </c>
      <c r="S35" s="31">
        <f t="shared" si="16"/>
        <v>-699.9999953368414</v>
      </c>
    </row>
    <row r="36" spans="1:19" ht="12.75">
      <c r="A36" s="19">
        <f t="shared" si="7"/>
        <v>-16.953488273537612</v>
      </c>
      <c r="B36" s="3">
        <f t="shared" si="8"/>
        <v>-0.17199999999989757</v>
      </c>
      <c r="C36" s="3">
        <f t="shared" si="0"/>
        <v>-100</v>
      </c>
      <c r="D36" s="3">
        <v>59.8280000000001</v>
      </c>
      <c r="E36" s="3">
        <v>60</v>
      </c>
      <c r="F36" s="20">
        <f t="shared" si="9"/>
        <v>-16.953488273537612</v>
      </c>
      <c r="G36" s="20">
        <f t="shared" si="10"/>
        <v>-19.184210400118655</v>
      </c>
      <c r="H36" s="20">
        <f t="shared" si="11"/>
        <v>-15.187499920907445</v>
      </c>
      <c r="I36" s="21">
        <f t="shared" si="12"/>
      </c>
      <c r="J36" s="21">
        <f t="shared" si="13"/>
      </c>
      <c r="K36" s="21">
        <f t="shared" si="14"/>
      </c>
      <c r="L36" s="26">
        <f t="shared" si="1"/>
        <v>-1.8837209302336797</v>
      </c>
      <c r="M36" s="26">
        <f t="shared" si="2"/>
        <v>-2.131578947369857</v>
      </c>
      <c r="N36" s="26">
        <f t="shared" si="3"/>
        <v>-1.6875000000009002</v>
      </c>
      <c r="O36" s="18">
        <f t="shared" si="4"/>
        <v>-74.66770413741473</v>
      </c>
      <c r="P36" s="18">
        <f t="shared" si="5"/>
        <v>74.66770413741473</v>
      </c>
      <c r="Q36" s="31">
        <f t="shared" si="6"/>
        <v>-699.9999947675102</v>
      </c>
      <c r="R36" s="31">
        <f t="shared" si="15"/>
        <v>-699.9999940790344</v>
      </c>
      <c r="S36" s="31">
        <f t="shared" si="16"/>
        <v>-699.9999953125539</v>
      </c>
    </row>
    <row r="37" spans="1:19" ht="12.75">
      <c r="A37" s="19">
        <f t="shared" si="7"/>
        <v>-17.052631479235654</v>
      </c>
      <c r="B37" s="3">
        <f t="shared" si="8"/>
        <v>-0.1709999999998999</v>
      </c>
      <c r="C37" s="3">
        <f t="shared" si="0"/>
        <v>-100</v>
      </c>
      <c r="D37" s="3">
        <v>59.8290000000001</v>
      </c>
      <c r="E37" s="3">
        <v>60</v>
      </c>
      <c r="F37" s="20">
        <f t="shared" si="9"/>
        <v>-17.052631479235654</v>
      </c>
      <c r="G37" s="20">
        <f t="shared" si="10"/>
        <v>-19.311258150271236</v>
      </c>
      <c r="H37" s="20">
        <f t="shared" si="11"/>
        <v>-15.267015626883172</v>
      </c>
      <c r="I37" s="21">
        <f t="shared" si="12"/>
      </c>
      <c r="J37" s="21">
        <f t="shared" si="13"/>
      </c>
      <c r="K37" s="21">
        <f t="shared" si="14"/>
      </c>
      <c r="L37" s="26">
        <f t="shared" si="1"/>
        <v>-1.894736842106372</v>
      </c>
      <c r="M37" s="26">
        <f t="shared" si="2"/>
        <v>-2.145695364239833</v>
      </c>
      <c r="N37" s="26">
        <f t="shared" si="3"/>
        <v>-1.6963350785349203</v>
      </c>
      <c r="O37" s="18">
        <f t="shared" si="4"/>
        <v>-74.66770413741473</v>
      </c>
      <c r="P37" s="18">
        <f t="shared" si="5"/>
        <v>74.66770413741473</v>
      </c>
      <c r="Q37" s="31">
        <f t="shared" si="6"/>
        <v>-699.9999947369105</v>
      </c>
      <c r="R37" s="31">
        <f t="shared" si="15"/>
        <v>-699.9999940398222</v>
      </c>
      <c r="S37" s="31">
        <f t="shared" si="16"/>
        <v>-699.9999952880116</v>
      </c>
    </row>
    <row r="38" spans="1:19" ht="12.75">
      <c r="A38" s="19">
        <f t="shared" si="7"/>
        <v>-17.1529410755821</v>
      </c>
      <c r="B38" s="3">
        <f t="shared" si="8"/>
        <v>-0.16999999999990223</v>
      </c>
      <c r="C38" s="3">
        <f t="shared" si="0"/>
        <v>-100</v>
      </c>
      <c r="D38" s="3">
        <v>59.8300000000001</v>
      </c>
      <c r="E38" s="3">
        <v>60</v>
      </c>
      <c r="F38" s="20">
        <f t="shared" si="9"/>
        <v>-17.1529410755821</v>
      </c>
      <c r="G38" s="20">
        <f t="shared" si="10"/>
        <v>-19.43999987041455</v>
      </c>
      <c r="H38" s="20">
        <f t="shared" si="11"/>
        <v>-15.347368340285817</v>
      </c>
      <c r="I38" s="21">
        <f t="shared" si="12"/>
      </c>
      <c r="J38" s="21">
        <f t="shared" si="13"/>
      </c>
      <c r="K38" s="21">
        <f t="shared" si="14"/>
      </c>
      <c r="L38" s="26">
        <f t="shared" si="1"/>
        <v>-1.9058823529422724</v>
      </c>
      <c r="M38" s="26">
        <f t="shared" si="2"/>
        <v>-2.1600000000014075</v>
      </c>
      <c r="N38" s="26">
        <f t="shared" si="3"/>
        <v>-1.7052631578956143</v>
      </c>
      <c r="O38" s="18">
        <f t="shared" si="4"/>
        <v>-74.66770413741473</v>
      </c>
      <c r="P38" s="18">
        <f t="shared" si="5"/>
        <v>74.66770413741473</v>
      </c>
      <c r="Q38" s="31">
        <f t="shared" si="6"/>
        <v>-699.9999947059507</v>
      </c>
      <c r="R38" s="31">
        <f t="shared" si="15"/>
        <v>-699.9999940000872</v>
      </c>
      <c r="S38" s="31">
        <f t="shared" si="16"/>
        <v>-699.9999952632114</v>
      </c>
    </row>
    <row r="39" spans="1:19" ht="12.75">
      <c r="A39" s="19">
        <f t="shared" si="7"/>
        <v>-17.254437767737</v>
      </c>
      <c r="B39" s="3">
        <f t="shared" si="8"/>
        <v>-0.16899999999989745</v>
      </c>
      <c r="C39" s="3">
        <f t="shared" si="0"/>
        <v>-100</v>
      </c>
      <c r="D39" s="3">
        <v>59.8310000000001</v>
      </c>
      <c r="E39" s="3">
        <v>60</v>
      </c>
      <c r="F39" s="20">
        <f t="shared" si="9"/>
        <v>-17.254437767737</v>
      </c>
      <c r="G39" s="20">
        <f t="shared" si="10"/>
        <v>-19.570469667327647</v>
      </c>
      <c r="H39" s="20">
        <f t="shared" si="11"/>
        <v>-15.428571346948061</v>
      </c>
      <c r="I39" s="21">
        <f t="shared" si="12"/>
      </c>
      <c r="J39" s="21">
        <f t="shared" si="13"/>
      </c>
      <c r="K39" s="21">
        <f t="shared" si="14"/>
      </c>
      <c r="L39" s="26">
        <f t="shared" si="1"/>
        <v>-1.9171597633147723</v>
      </c>
      <c r="M39" s="26">
        <f t="shared" si="2"/>
        <v>-2.174496644296798</v>
      </c>
      <c r="N39" s="26">
        <f t="shared" si="3"/>
        <v>-1.7142857142866443</v>
      </c>
      <c r="O39" s="18">
        <f t="shared" si="4"/>
        <v>-74.66770413741473</v>
      </c>
      <c r="P39" s="18">
        <f t="shared" si="5"/>
        <v>74.66770413741473</v>
      </c>
      <c r="Q39" s="31">
        <f t="shared" si="6"/>
        <v>-699.9999946746246</v>
      </c>
      <c r="R39" s="31">
        <f t="shared" si="15"/>
        <v>-699.9999939598189</v>
      </c>
      <c r="S39" s="31">
        <f t="shared" si="16"/>
        <v>-699.9999952381486</v>
      </c>
    </row>
    <row r="40" spans="1:19" ht="12.75">
      <c r="A40" s="19">
        <f t="shared" si="7"/>
        <v>-17.3571427538382</v>
      </c>
      <c r="B40" s="3">
        <f t="shared" si="8"/>
        <v>-0.16799999999989979</v>
      </c>
      <c r="C40" s="3">
        <f t="shared" si="0"/>
        <v>-100</v>
      </c>
      <c r="D40" s="3">
        <v>59.8320000000001</v>
      </c>
      <c r="E40" s="3">
        <v>60</v>
      </c>
      <c r="F40" s="20">
        <f t="shared" si="9"/>
        <v>-17.3571427538382</v>
      </c>
      <c r="G40" s="20">
        <f t="shared" si="10"/>
        <v>-19.702702569591587</v>
      </c>
      <c r="H40" s="20">
        <f t="shared" si="11"/>
        <v>-15.510638215378131</v>
      </c>
      <c r="I40" s="21">
        <f t="shared" si="12"/>
      </c>
      <c r="J40" s="21">
        <f t="shared" si="13"/>
      </c>
      <c r="K40" s="21">
        <f t="shared" si="14"/>
      </c>
      <c r="L40" s="26">
        <f t="shared" si="1"/>
        <v>-1.9285714285725788</v>
      </c>
      <c r="M40" s="26">
        <f t="shared" si="2"/>
        <v>-2.189189189190671</v>
      </c>
      <c r="N40" s="26">
        <f t="shared" si="3"/>
        <v>-1.7234042553200675</v>
      </c>
      <c r="O40" s="18">
        <f t="shared" si="4"/>
        <v>-74.66770413741473</v>
      </c>
      <c r="P40" s="18">
        <f t="shared" si="5"/>
        <v>74.66770413741473</v>
      </c>
      <c r="Q40" s="31">
        <f t="shared" si="6"/>
        <v>-699.9999946429256</v>
      </c>
      <c r="R40" s="31">
        <f t="shared" si="15"/>
        <v>-699.9999939190066</v>
      </c>
      <c r="S40" s="31">
        <f t="shared" si="16"/>
        <v>-699.9999952128192</v>
      </c>
    </row>
    <row r="41" spans="1:19" ht="12.75">
      <c r="A41" s="19">
        <f t="shared" si="7"/>
        <v>-17.461077739775984</v>
      </c>
      <c r="B41" s="3">
        <f t="shared" si="8"/>
        <v>-0.16699999999980264</v>
      </c>
      <c r="C41" s="3">
        <f t="shared" si="0"/>
        <v>-100</v>
      </c>
      <c r="D41" s="3">
        <v>59.8330000000002</v>
      </c>
      <c r="E41" s="3">
        <v>60</v>
      </c>
      <c r="F41" s="20">
        <f t="shared" si="9"/>
        <v>-17.461077739775984</v>
      </c>
      <c r="G41" s="20">
        <f t="shared" si="10"/>
        <v>-19.836734558962338</v>
      </c>
      <c r="H41" s="20">
        <f t="shared" si="11"/>
        <v>-15.59358280432977</v>
      </c>
      <c r="I41" s="21">
        <f t="shared" si="12"/>
      </c>
      <c r="J41" s="21">
        <f t="shared" si="13"/>
      </c>
      <c r="K41" s="21">
        <f t="shared" si="14"/>
      </c>
      <c r="L41" s="26">
        <f t="shared" si="1"/>
        <v>-1.9401197604813345</v>
      </c>
      <c r="M41" s="26">
        <f t="shared" si="2"/>
        <v>-2.20408163265602</v>
      </c>
      <c r="N41" s="26">
        <f t="shared" si="3"/>
        <v>-1.7326203208574433</v>
      </c>
      <c r="O41" s="18">
        <f t="shared" si="4"/>
        <v>-74.66770413741473</v>
      </c>
      <c r="P41" s="18">
        <f t="shared" si="5"/>
        <v>74.66770413741473</v>
      </c>
      <c r="Q41" s="31">
        <f t="shared" si="6"/>
        <v>-699.9999946108467</v>
      </c>
      <c r="R41" s="31">
        <f t="shared" si="15"/>
        <v>-699.9999938776388</v>
      </c>
      <c r="S41" s="31">
        <f t="shared" si="16"/>
        <v>-699.999995187219</v>
      </c>
    </row>
    <row r="42" spans="1:19" ht="12.75">
      <c r="A42" s="19">
        <f t="shared" si="7"/>
        <v>-17.56626495444281</v>
      </c>
      <c r="B42" s="3">
        <f t="shared" si="8"/>
        <v>-0.16599999999979786</v>
      </c>
      <c r="C42" s="3">
        <f t="shared" si="0"/>
        <v>-100</v>
      </c>
      <c r="D42" s="3">
        <v>59.8340000000002</v>
      </c>
      <c r="E42" s="3">
        <v>60</v>
      </c>
      <c r="F42" s="20">
        <f t="shared" si="9"/>
        <v>-17.56626495444281</v>
      </c>
      <c r="G42" s="20">
        <f t="shared" si="10"/>
        <v>-19.97260260295697</v>
      </c>
      <c r="H42" s="20">
        <f t="shared" si="11"/>
        <v>-15.677419270569471</v>
      </c>
      <c r="I42" s="21">
        <f t="shared" si="12"/>
      </c>
      <c r="J42" s="21">
        <f t="shared" si="13"/>
      </c>
      <c r="K42" s="21">
        <f t="shared" si="14"/>
      </c>
      <c r="L42" s="26">
        <f t="shared" si="1"/>
        <v>-1.951807228918039</v>
      </c>
      <c r="M42" s="26">
        <f t="shared" si="2"/>
        <v>-2.219178082194853</v>
      </c>
      <c r="N42" s="26">
        <f t="shared" si="3"/>
        <v>-1.7419354838728607</v>
      </c>
      <c r="O42" s="18">
        <f t="shared" si="4"/>
        <v>-74.66770413741473</v>
      </c>
      <c r="P42" s="18">
        <f t="shared" si="5"/>
        <v>74.66770413741473</v>
      </c>
      <c r="Q42" s="31">
        <f t="shared" si="6"/>
        <v>-699.9999945783815</v>
      </c>
      <c r="R42" s="31">
        <f t="shared" si="15"/>
        <v>-699.9999938357041</v>
      </c>
      <c r="S42" s="31">
        <f t="shared" si="16"/>
        <v>-699.9999951613435</v>
      </c>
    </row>
    <row r="43" spans="1:19" ht="12.75">
      <c r="A43" s="19">
        <f t="shared" si="7"/>
        <v>-17.672727165642577</v>
      </c>
      <c r="B43" s="3">
        <f t="shared" si="8"/>
        <v>-0.1649999999998002</v>
      </c>
      <c r="C43" s="3">
        <f t="shared" si="0"/>
        <v>-100</v>
      </c>
      <c r="D43" s="3">
        <v>59.8350000000002</v>
      </c>
      <c r="E43" s="3">
        <v>60</v>
      </c>
      <c r="F43" s="20">
        <f t="shared" si="9"/>
        <v>-17.672727165642577</v>
      </c>
      <c r="G43" s="20">
        <f t="shared" si="10"/>
        <v>-20.110344688923846</v>
      </c>
      <c r="H43" s="20">
        <f t="shared" si="11"/>
        <v>-15.762162076979239</v>
      </c>
      <c r="I43" s="21">
        <f t="shared" si="12"/>
      </c>
      <c r="J43" s="21">
        <f t="shared" si="13"/>
      </c>
      <c r="K43" s="21">
        <f t="shared" si="14"/>
      </c>
      <c r="L43" s="26">
        <f t="shared" si="1"/>
        <v>-1.9636363636387413</v>
      </c>
      <c r="M43" s="26">
        <f t="shared" si="2"/>
        <v>-2.234482758623768</v>
      </c>
      <c r="N43" s="26">
        <f t="shared" si="3"/>
        <v>-1.7513513513532428</v>
      </c>
      <c r="O43" s="18">
        <f t="shared" si="4"/>
        <v>-74.66770413741473</v>
      </c>
      <c r="P43" s="18">
        <f t="shared" si="5"/>
        <v>74.66770413741473</v>
      </c>
      <c r="Q43" s="31">
        <f t="shared" si="6"/>
        <v>-699.9999945455229</v>
      </c>
      <c r="R43" s="31">
        <f t="shared" si="15"/>
        <v>-699.9999937931914</v>
      </c>
      <c r="S43" s="31">
        <f t="shared" si="16"/>
        <v>-699.9999951351883</v>
      </c>
    </row>
    <row r="44" spans="1:19" ht="12.75">
      <c r="A44" s="19">
        <f t="shared" si="7"/>
        <v>-17.7804876964832</v>
      </c>
      <c r="B44" s="3">
        <f t="shared" si="8"/>
        <v>-0.16399999999980253</v>
      </c>
      <c r="C44" s="3">
        <f t="shared" si="0"/>
        <v>-100</v>
      </c>
      <c r="D44" s="3">
        <v>59.8360000000002</v>
      </c>
      <c r="E44" s="3">
        <v>60</v>
      </c>
      <c r="F44" s="20">
        <f t="shared" si="9"/>
        <v>-17.7804876964832</v>
      </c>
      <c r="G44" s="20">
        <f t="shared" si="10"/>
        <v>-20.249999859404745</v>
      </c>
      <c r="H44" s="20">
        <f t="shared" si="11"/>
        <v>-15.847826000844973</v>
      </c>
      <c r="I44" s="21">
        <f t="shared" si="12"/>
      </c>
      <c r="J44" s="21">
        <f t="shared" si="13"/>
      </c>
      <c r="K44" s="21">
        <f t="shared" si="14"/>
      </c>
      <c r="L44" s="26">
        <f t="shared" si="1"/>
        <v>-1.9756097560999395</v>
      </c>
      <c r="M44" s="26">
        <f t="shared" si="2"/>
        <v>-2.250000000003085</v>
      </c>
      <c r="N44" s="26">
        <f t="shared" si="3"/>
        <v>-1.7608695652192812</v>
      </c>
      <c r="O44" s="18">
        <f t="shared" si="4"/>
        <v>-74.66770413741473</v>
      </c>
      <c r="P44" s="18">
        <f t="shared" si="5"/>
        <v>74.66770413741473</v>
      </c>
      <c r="Q44" s="31">
        <f t="shared" si="6"/>
        <v>-699.9999945122635</v>
      </c>
      <c r="R44" s="31">
        <f t="shared" si="15"/>
        <v>-699.9999937500879</v>
      </c>
      <c r="S44" s="31">
        <f t="shared" si="16"/>
        <v>-699.9999951087489</v>
      </c>
    </row>
    <row r="45" spans="1:19" ht="12.75">
      <c r="A45" s="19">
        <f t="shared" si="7"/>
        <v>-17.889570442418826</v>
      </c>
      <c r="B45" s="3">
        <f t="shared" si="8"/>
        <v>-0.16299999999979775</v>
      </c>
      <c r="C45" s="3">
        <f t="shared" si="0"/>
        <v>-100</v>
      </c>
      <c r="D45" s="3">
        <v>59.8370000000002</v>
      </c>
      <c r="E45" s="3">
        <v>60</v>
      </c>
      <c r="F45" s="20">
        <f t="shared" si="9"/>
        <v>-17.889570442418826</v>
      </c>
      <c r="G45" s="20">
        <f t="shared" si="10"/>
        <v>-20.391608249040566</v>
      </c>
      <c r="H45" s="20">
        <f t="shared" si="11"/>
        <v>-15.934426142453376</v>
      </c>
      <c r="I45" s="21">
        <f t="shared" si="12"/>
      </c>
      <c r="J45" s="21">
        <f t="shared" si="13"/>
      </c>
      <c r="K45" s="21">
        <f t="shared" si="14"/>
      </c>
      <c r="L45" s="26">
        <f t="shared" si="1"/>
        <v>-1.9877300613521591</v>
      </c>
      <c r="M45" s="26">
        <f t="shared" si="2"/>
        <v>-2.26573426573747</v>
      </c>
      <c r="N45" s="26">
        <f t="shared" si="3"/>
        <v>-1.7704918032806451</v>
      </c>
      <c r="O45" s="18">
        <f t="shared" si="4"/>
        <v>-74.66770413741473</v>
      </c>
      <c r="P45" s="18">
        <f t="shared" si="5"/>
        <v>74.66770413741473</v>
      </c>
      <c r="Q45" s="31">
        <f t="shared" si="6"/>
        <v>-699.9999944785959</v>
      </c>
      <c r="R45" s="31">
        <f t="shared" si="15"/>
        <v>-699.9999937063819</v>
      </c>
      <c r="S45" s="31">
        <f t="shared" si="16"/>
        <v>-699.9999950820201</v>
      </c>
    </row>
    <row r="46" spans="1:19" ht="12.75">
      <c r="A46" s="19">
        <f t="shared" si="7"/>
        <v>-17.999999888912466</v>
      </c>
      <c r="B46" s="3">
        <f t="shared" si="8"/>
        <v>-0.16199999999980008</v>
      </c>
      <c r="C46" s="3">
        <f t="shared" si="0"/>
        <v>-100</v>
      </c>
      <c r="D46" s="3">
        <v>59.8380000000002</v>
      </c>
      <c r="E46" s="3">
        <v>60</v>
      </c>
      <c r="F46" s="20">
        <f t="shared" si="9"/>
        <v>-17.999999888912466</v>
      </c>
      <c r="G46" s="20">
        <f t="shared" si="10"/>
        <v>-20.535211123022393</v>
      </c>
      <c r="H46" s="20">
        <f t="shared" si="11"/>
        <v>-16.021977933963715</v>
      </c>
      <c r="I46" s="21">
        <f t="shared" si="12"/>
      </c>
      <c r="J46" s="21">
        <f t="shared" si="13"/>
      </c>
      <c r="K46" s="21">
        <f t="shared" si="14"/>
      </c>
      <c r="L46" s="26">
        <f t="shared" si="1"/>
        <v>-2.000000000002468</v>
      </c>
      <c r="M46" s="26">
        <f t="shared" si="2"/>
        <v>-2.2816901408482826</v>
      </c>
      <c r="N46" s="26">
        <f t="shared" si="3"/>
        <v>-1.7802197802217354</v>
      </c>
      <c r="O46" s="18">
        <f t="shared" si="4"/>
        <v>-74.66770413741473</v>
      </c>
      <c r="P46" s="18">
        <f t="shared" si="5"/>
        <v>74.66770413741473</v>
      </c>
      <c r="Q46" s="31">
        <f t="shared" si="6"/>
        <v>-699.9999944445127</v>
      </c>
      <c r="R46" s="31">
        <f t="shared" si="15"/>
        <v>-699.9999936620602</v>
      </c>
      <c r="S46" s="31">
        <f t="shared" si="16"/>
        <v>-699.999995054998</v>
      </c>
    </row>
    <row r="47" spans="1:19" ht="12.75">
      <c r="A47" s="19">
        <f t="shared" si="7"/>
        <v>-18.11180112976397</v>
      </c>
      <c r="B47" s="3">
        <f t="shared" si="8"/>
        <v>-0.1609999999998024</v>
      </c>
      <c r="C47" s="3">
        <f t="shared" si="0"/>
        <v>-100</v>
      </c>
      <c r="D47" s="3">
        <v>59.8390000000002</v>
      </c>
      <c r="E47" s="3">
        <v>60</v>
      </c>
      <c r="F47" s="20">
        <f t="shared" si="9"/>
        <v>-18.11180112976397</v>
      </c>
      <c r="G47" s="20">
        <f t="shared" si="10"/>
        <v>-20.680850917188092</v>
      </c>
      <c r="H47" s="20">
        <f t="shared" si="11"/>
        <v>-16.11049714857932</v>
      </c>
      <c r="I47" s="21">
        <f t="shared" si="12"/>
      </c>
      <c r="J47" s="21">
        <f t="shared" si="13"/>
      </c>
      <c r="K47" s="21">
        <f t="shared" si="14"/>
      </c>
      <c r="L47" s="26">
        <f t="shared" si="1"/>
        <v>-2.0124223602509166</v>
      </c>
      <c r="M47" s="26">
        <f t="shared" si="2"/>
        <v>-2.2978723404287518</v>
      </c>
      <c r="N47" s="26">
        <f t="shared" si="3"/>
        <v>-1.7900552486207384</v>
      </c>
      <c r="O47" s="18">
        <f t="shared" si="4"/>
        <v>-74.66770413741473</v>
      </c>
      <c r="P47" s="18">
        <f t="shared" si="5"/>
        <v>74.66770413741473</v>
      </c>
      <c r="Q47" s="31">
        <f t="shared" si="6"/>
        <v>-699.9999944100063</v>
      </c>
      <c r="R47" s="31">
        <f t="shared" si="15"/>
        <v>-699.9999936171097</v>
      </c>
      <c r="S47" s="31">
        <f t="shared" si="16"/>
        <v>-699.9999950276772</v>
      </c>
    </row>
    <row r="48" spans="1:19" ht="12.75">
      <c r="A48" s="19">
        <f t="shared" si="7"/>
        <v>-18.224999886118184</v>
      </c>
      <c r="B48" s="3">
        <f t="shared" si="8"/>
        <v>-0.15999999999979764</v>
      </c>
      <c r="C48" s="3">
        <f t="shared" si="0"/>
        <v>-100</v>
      </c>
      <c r="D48" s="3">
        <v>59.8400000000002</v>
      </c>
      <c r="E48" s="3">
        <v>60</v>
      </c>
      <c r="F48" s="20">
        <f t="shared" si="9"/>
        <v>-18.224999886118184</v>
      </c>
      <c r="G48" s="20">
        <f t="shared" si="10"/>
        <v>-20.828571279828072</v>
      </c>
      <c r="H48" s="20">
        <f t="shared" si="11"/>
        <v>-16.19999991001916</v>
      </c>
      <c r="I48" s="21">
        <f t="shared" si="12"/>
      </c>
      <c r="J48" s="21">
        <f t="shared" si="13"/>
      </c>
      <c r="K48" s="21">
        <f t="shared" si="14"/>
      </c>
      <c r="L48" s="26">
        <f t="shared" si="1"/>
        <v>-2.025000000002561</v>
      </c>
      <c r="M48" s="26">
        <f t="shared" si="2"/>
        <v>-2.314285714289059</v>
      </c>
      <c r="N48" s="26">
        <f t="shared" si="3"/>
        <v>-1.8000000000020238</v>
      </c>
      <c r="O48" s="18">
        <f t="shared" si="4"/>
        <v>-74.66770413741473</v>
      </c>
      <c r="P48" s="18">
        <f t="shared" si="5"/>
        <v>74.66770413741473</v>
      </c>
      <c r="Q48" s="31">
        <f t="shared" si="6"/>
        <v>-699.9999943750684</v>
      </c>
      <c r="R48" s="31">
        <f t="shared" si="15"/>
        <v>-699.9999935715172</v>
      </c>
      <c r="S48" s="31">
        <f t="shared" si="16"/>
        <v>-699.9999950000525</v>
      </c>
    </row>
    <row r="49" spans="1:19" ht="12.75">
      <c r="A49" s="19">
        <f t="shared" si="7"/>
        <v>-18.339622526190357</v>
      </c>
      <c r="B49" s="3">
        <f t="shared" si="8"/>
        <v>-0.15899999999979997</v>
      </c>
      <c r="C49" s="3">
        <f t="shared" si="0"/>
        <v>-100</v>
      </c>
      <c r="D49" s="3">
        <v>59.8410000000002</v>
      </c>
      <c r="E49" s="3">
        <v>60</v>
      </c>
      <c r="F49" s="20">
        <f t="shared" si="9"/>
        <v>-18.339622526190357</v>
      </c>
      <c r="G49" s="20">
        <f t="shared" si="10"/>
        <v>-20.97841711529544</v>
      </c>
      <c r="H49" s="20">
        <f t="shared" si="11"/>
        <v>-16.29050270230685</v>
      </c>
      <c r="I49" s="21">
        <f t="shared" si="12"/>
      </c>
      <c r="J49" s="21">
        <f t="shared" si="13"/>
      </c>
      <c r="K49" s="21">
        <f t="shared" si="14"/>
      </c>
      <c r="L49" s="26">
        <f t="shared" si="1"/>
        <v>-2.037735849059167</v>
      </c>
      <c r="M49" s="26">
        <f t="shared" si="2"/>
        <v>-2.330935251801915</v>
      </c>
      <c r="N49" s="26">
        <f t="shared" si="3"/>
        <v>-1.8100558659238104</v>
      </c>
      <c r="O49" s="18">
        <f t="shared" si="4"/>
        <v>-74.66770413741473</v>
      </c>
      <c r="P49" s="18">
        <f t="shared" si="5"/>
        <v>74.66770413741473</v>
      </c>
      <c r="Q49" s="31">
        <f t="shared" si="6"/>
        <v>-699.9999943396909</v>
      </c>
      <c r="R49" s="31">
        <f t="shared" si="15"/>
        <v>-699.9999935252687</v>
      </c>
      <c r="S49" s="31">
        <f t="shared" si="16"/>
        <v>-699.9999949721197</v>
      </c>
    </row>
    <row r="50" spans="1:19" ht="12.75">
      <c r="A50" s="19">
        <f t="shared" si="7"/>
        <v>-18.455696085747935</v>
      </c>
      <c r="B50" s="3">
        <f t="shared" si="8"/>
        <v>-0.1579999999998023</v>
      </c>
      <c r="C50" s="3">
        <f t="shared" si="0"/>
        <v>-100</v>
      </c>
      <c r="D50" s="3">
        <v>59.8420000000002</v>
      </c>
      <c r="E50" s="3">
        <v>60</v>
      </c>
      <c r="F50" s="20">
        <f t="shared" si="9"/>
        <v>-18.455696085747935</v>
      </c>
      <c r="G50" s="20">
        <f t="shared" si="10"/>
        <v>-21.130434629521957</v>
      </c>
      <c r="H50" s="20">
        <f t="shared" si="11"/>
        <v>-16.382022379895428</v>
      </c>
      <c r="I50" s="21">
        <f t="shared" si="12"/>
      </c>
      <c r="J50" s="21">
        <f t="shared" si="13"/>
      </c>
      <c r="K50" s="21">
        <f t="shared" si="14"/>
      </c>
      <c r="L50" s="26">
        <f t="shared" si="1"/>
        <v>-2.050632911394971</v>
      </c>
      <c r="M50" s="26">
        <f t="shared" si="2"/>
        <v>-2.347826086959885</v>
      </c>
      <c r="N50" s="26">
        <f t="shared" si="3"/>
        <v>-1.820224719103145</v>
      </c>
      <c r="O50" s="18">
        <f t="shared" si="4"/>
        <v>-74.66770413741473</v>
      </c>
      <c r="P50" s="18">
        <f t="shared" si="5"/>
        <v>74.66770413741473</v>
      </c>
      <c r="Q50" s="31">
        <f t="shared" si="6"/>
        <v>-699.999994303866</v>
      </c>
      <c r="R50" s="31">
        <f t="shared" si="15"/>
        <v>-699.9999934783498</v>
      </c>
      <c r="S50" s="31">
        <f t="shared" si="16"/>
        <v>-699.9999949438727</v>
      </c>
    </row>
    <row r="51" spans="1:19" ht="12.75">
      <c r="A51" s="19">
        <f t="shared" si="7"/>
        <v>-18.57324828936773</v>
      </c>
      <c r="B51" s="3">
        <f t="shared" si="8"/>
        <v>-0.15699999999979752</v>
      </c>
      <c r="C51" s="3">
        <f t="shared" si="0"/>
        <v>-100</v>
      </c>
      <c r="D51" s="3">
        <v>59.8430000000002</v>
      </c>
      <c r="E51" s="3">
        <v>60</v>
      </c>
      <c r="F51" s="20">
        <f t="shared" si="9"/>
        <v>-18.57324828936773</v>
      </c>
      <c r="G51" s="20">
        <f t="shared" si="10"/>
        <v>-21.284671377517707</v>
      </c>
      <c r="H51" s="20">
        <f t="shared" si="11"/>
        <v>-16.474576178129542</v>
      </c>
      <c r="I51" s="21">
        <f t="shared" si="12"/>
      </c>
      <c r="J51" s="21">
        <f t="shared" si="13"/>
      </c>
      <c r="K51" s="21">
        <f t="shared" si="14"/>
      </c>
      <c r="L51" s="26">
        <f t="shared" si="1"/>
        <v>-2.063694267518585</v>
      </c>
      <c r="M51" s="26">
        <f t="shared" si="2"/>
        <v>-2.36496350365313</v>
      </c>
      <c r="N51" s="26">
        <f t="shared" si="3"/>
        <v>-1.830508474578365</v>
      </c>
      <c r="O51" s="18">
        <f t="shared" si="4"/>
        <v>-74.66770413741473</v>
      </c>
      <c r="P51" s="18">
        <f t="shared" si="5"/>
        <v>74.66770413741473</v>
      </c>
      <c r="Q51" s="31">
        <f t="shared" si="6"/>
        <v>-699.9999942675844</v>
      </c>
      <c r="R51" s="31">
        <f t="shared" si="15"/>
        <v>-699.9999934307459</v>
      </c>
      <c r="S51" s="31">
        <f t="shared" si="16"/>
        <v>-699.9999949153066</v>
      </c>
    </row>
    <row r="52" spans="1:19" ht="12.75">
      <c r="A52" s="19">
        <f t="shared" si="7"/>
        <v>-18.692307572510607</v>
      </c>
      <c r="B52" s="3">
        <f t="shared" si="8"/>
        <v>-0.15599999999979985</v>
      </c>
      <c r="C52" s="3">
        <f t="shared" si="0"/>
        <v>-100</v>
      </c>
      <c r="D52" s="3">
        <v>59.8440000000002</v>
      </c>
      <c r="E52" s="3">
        <v>60</v>
      </c>
      <c r="F52" s="20">
        <f t="shared" si="9"/>
        <v>-18.692307572510607</v>
      </c>
      <c r="G52" s="20">
        <f t="shared" si="10"/>
        <v>-21.4411763129662</v>
      </c>
      <c r="H52" s="20">
        <f t="shared" si="11"/>
        <v>-16.568181724064225</v>
      </c>
      <c r="I52" s="21">
        <f t="shared" si="12"/>
      </c>
      <c r="J52" s="21">
        <f t="shared" si="13"/>
      </c>
      <c r="K52" s="21">
        <f t="shared" si="14"/>
      </c>
      <c r="L52" s="26">
        <f t="shared" si="1"/>
        <v>-2.076923076925741</v>
      </c>
      <c r="M52" s="26">
        <f t="shared" si="2"/>
        <v>-2.382352941179976</v>
      </c>
      <c r="N52" s="26">
        <f t="shared" si="3"/>
        <v>-1.840909090911184</v>
      </c>
      <c r="O52" s="18">
        <f t="shared" si="4"/>
        <v>-74.66770413741473</v>
      </c>
      <c r="P52" s="18">
        <f t="shared" si="5"/>
        <v>74.66770413741473</v>
      </c>
      <c r="Q52" s="31">
        <f t="shared" si="6"/>
        <v>-699.9999942308376</v>
      </c>
      <c r="R52" s="31">
        <f t="shared" si="15"/>
        <v>-699.999993382442</v>
      </c>
      <c r="S52" s="31">
        <f t="shared" si="16"/>
        <v>-699.999994886416</v>
      </c>
    </row>
    <row r="53" spans="1:19" ht="12.75">
      <c r="A53" s="19">
        <f t="shared" si="7"/>
        <v>-18.812903104458318</v>
      </c>
      <c r="B53" s="3">
        <f t="shared" si="8"/>
        <v>-0.15499999999980218</v>
      </c>
      <c r="C53" s="3">
        <f t="shared" si="0"/>
        <v>-100</v>
      </c>
      <c r="D53" s="3">
        <v>59.8450000000002</v>
      </c>
      <c r="E53" s="3">
        <v>60</v>
      </c>
      <c r="F53" s="20">
        <f t="shared" si="9"/>
        <v>-18.812903104458318</v>
      </c>
      <c r="G53" s="20">
        <f t="shared" si="10"/>
        <v>-21.59999984003379</v>
      </c>
      <c r="H53" s="20">
        <f t="shared" si="11"/>
        <v>-16.66285704766062</v>
      </c>
      <c r="I53" s="21">
        <f t="shared" si="12"/>
      </c>
      <c r="J53" s="21">
        <f t="shared" si="13"/>
      </c>
      <c r="K53" s="21">
        <f t="shared" si="14"/>
      </c>
      <c r="L53" s="26">
        <f t="shared" si="1"/>
        <v>-2.090322580647829</v>
      </c>
      <c r="M53" s="26">
        <f t="shared" si="2"/>
        <v>-2.400000000003516</v>
      </c>
      <c r="N53" s="26">
        <f t="shared" si="3"/>
        <v>-1.8514285714306642</v>
      </c>
      <c r="O53" s="18">
        <f t="shared" si="4"/>
        <v>-74.66770413741473</v>
      </c>
      <c r="P53" s="18">
        <f t="shared" si="5"/>
        <v>74.66770413741473</v>
      </c>
      <c r="Q53" s="31">
        <f t="shared" si="6"/>
        <v>-699.9999941936167</v>
      </c>
      <c r="R53" s="31">
        <f t="shared" si="15"/>
        <v>-699.9999933334227</v>
      </c>
      <c r="S53" s="31">
        <f t="shared" si="16"/>
        <v>-699.9999948571952</v>
      </c>
    </row>
    <row r="54" spans="1:19" ht="12.75">
      <c r="A54" s="19">
        <f t="shared" si="7"/>
        <v>-18.935064812136314</v>
      </c>
      <c r="B54" s="3">
        <f t="shared" si="8"/>
        <v>-0.1539999999997974</v>
      </c>
      <c r="C54" s="3">
        <f t="shared" si="0"/>
        <v>-100</v>
      </c>
      <c r="D54" s="3">
        <v>59.8460000000002</v>
      </c>
      <c r="E54" s="3">
        <v>60</v>
      </c>
      <c r="F54" s="20">
        <f t="shared" si="9"/>
        <v>-18.935064812136314</v>
      </c>
      <c r="G54" s="20">
        <f t="shared" si="10"/>
        <v>-21.761193867488835</v>
      </c>
      <c r="H54" s="20">
        <f t="shared" si="11"/>
        <v>-16.758620593361744</v>
      </c>
      <c r="I54" s="21">
        <f t="shared" si="12"/>
      </c>
      <c r="J54" s="21">
        <f t="shared" si="13"/>
      </c>
      <c r="K54" s="21">
        <f t="shared" si="14"/>
      </c>
      <c r="L54" s="26">
        <f t="shared" si="1"/>
        <v>-2.1038961038988715</v>
      </c>
      <c r="M54" s="26">
        <f t="shared" si="2"/>
        <v>-2.417910447764849</v>
      </c>
      <c r="N54" s="26">
        <f t="shared" si="3"/>
        <v>-1.8620689655194094</v>
      </c>
      <c r="O54" s="18">
        <f t="shared" si="4"/>
        <v>-74.66770413741473</v>
      </c>
      <c r="P54" s="18">
        <f t="shared" si="5"/>
        <v>74.66770413741473</v>
      </c>
      <c r="Q54" s="31">
        <f t="shared" si="6"/>
        <v>-699.9999941559126</v>
      </c>
      <c r="R54" s="31">
        <f t="shared" si="15"/>
        <v>-699.9999932836715</v>
      </c>
      <c r="S54" s="31">
        <f t="shared" si="16"/>
        <v>-699.9999948276385</v>
      </c>
    </row>
    <row r="55" spans="1:19" ht="12.75">
      <c r="A55" s="19">
        <f t="shared" si="7"/>
        <v>-19.058823404870683</v>
      </c>
      <c r="B55" s="3">
        <f t="shared" si="8"/>
        <v>-0.15299999999979974</v>
      </c>
      <c r="C55" s="3">
        <f t="shared" si="0"/>
        <v>-100</v>
      </c>
      <c r="D55" s="3">
        <v>59.8470000000002</v>
      </c>
      <c r="E55" s="3">
        <v>60</v>
      </c>
      <c r="F55" s="20">
        <f t="shared" si="9"/>
        <v>-19.058823404870683</v>
      </c>
      <c r="G55" s="20">
        <f t="shared" si="10"/>
        <v>-21.924811865262168</v>
      </c>
      <c r="H55" s="20">
        <f t="shared" si="11"/>
        <v>-16.855491232069667</v>
      </c>
      <c r="I55" s="21">
        <f t="shared" si="12"/>
      </c>
      <c r="J55" s="21">
        <f t="shared" si="13"/>
      </c>
      <c r="K55" s="21">
        <f t="shared" si="14"/>
      </c>
      <c r="L55" s="26">
        <f t="shared" si="1"/>
        <v>-2.117647058826301</v>
      </c>
      <c r="M55" s="26">
        <f t="shared" si="2"/>
        <v>-2.4360902255675776</v>
      </c>
      <c r="N55" s="26">
        <f t="shared" si="3"/>
        <v>-1.8728323699443643</v>
      </c>
      <c r="O55" s="18">
        <f t="shared" si="4"/>
        <v>-74.66770413741473</v>
      </c>
      <c r="P55" s="18">
        <f t="shared" si="5"/>
        <v>74.66770413741473</v>
      </c>
      <c r="Q55" s="31">
        <f t="shared" si="6"/>
        <v>-699.9999941177155</v>
      </c>
      <c r="R55" s="31">
        <f t="shared" si="15"/>
        <v>-699.9999932331722</v>
      </c>
      <c r="S55" s="31">
        <f t="shared" si="16"/>
        <v>-699.9999947977399</v>
      </c>
    </row>
    <row r="56" spans="1:19" ht="12.75">
      <c r="A56" s="19">
        <f t="shared" si="7"/>
        <v>-19.184210400130315</v>
      </c>
      <c r="B56" s="3">
        <f t="shared" si="8"/>
        <v>-0.15199999999980207</v>
      </c>
      <c r="C56" s="3">
        <f t="shared" si="0"/>
        <v>-100</v>
      </c>
      <c r="D56" s="3">
        <v>59.8480000000002</v>
      </c>
      <c r="E56" s="3">
        <v>60</v>
      </c>
      <c r="F56" s="20">
        <f t="shared" si="9"/>
        <v>-19.184210400130315</v>
      </c>
      <c r="G56" s="20">
        <f t="shared" si="10"/>
        <v>-22.090908923589044</v>
      </c>
      <c r="H56" s="20">
        <f t="shared" si="11"/>
        <v>-16.953488273546718</v>
      </c>
      <c r="I56" s="21">
        <f t="shared" si="12"/>
      </c>
      <c r="J56" s="21">
        <f t="shared" si="13"/>
      </c>
      <c r="K56" s="21">
        <f t="shared" si="14"/>
      </c>
      <c r="L56" s="26">
        <f t="shared" si="1"/>
        <v>-2.131578947371197</v>
      </c>
      <c r="M56" s="26">
        <f t="shared" si="2"/>
        <v>-2.4545454545491348</v>
      </c>
      <c r="N56" s="26">
        <f t="shared" si="3"/>
        <v>-1.8837209302347258</v>
      </c>
      <c r="O56" s="18">
        <f t="shared" si="4"/>
        <v>-74.66770413741473</v>
      </c>
      <c r="P56" s="18">
        <f t="shared" si="5"/>
        <v>74.66770413741473</v>
      </c>
      <c r="Q56" s="31">
        <f t="shared" si="6"/>
        <v>-699.9999940790158</v>
      </c>
      <c r="R56" s="31">
        <f t="shared" si="15"/>
        <v>-699.9999931819082</v>
      </c>
      <c r="S56" s="31">
        <f t="shared" si="16"/>
        <v>-699.9999947674938</v>
      </c>
    </row>
    <row r="57" spans="1:19" ht="12.75">
      <c r="A57" s="19">
        <f t="shared" si="7"/>
        <v>-19.311258150283955</v>
      </c>
      <c r="B57" s="3">
        <f t="shared" si="8"/>
        <v>-0.1509999999997973</v>
      </c>
      <c r="C57" s="3">
        <f t="shared" si="0"/>
        <v>-100</v>
      </c>
      <c r="D57" s="3">
        <v>59.8490000000002</v>
      </c>
      <c r="E57" s="3">
        <v>60</v>
      </c>
      <c r="F57" s="20">
        <f t="shared" si="9"/>
        <v>-19.311258150283955</v>
      </c>
      <c r="G57" s="20">
        <f t="shared" si="10"/>
        <v>-22.25954181484932</v>
      </c>
      <c r="H57" s="20">
        <f t="shared" si="11"/>
        <v>-17.052631479245573</v>
      </c>
      <c r="I57" s="21">
        <f t="shared" si="12"/>
      </c>
      <c r="J57" s="21">
        <f t="shared" si="13"/>
      </c>
      <c r="K57" s="21">
        <f t="shared" si="14"/>
      </c>
      <c r="L57" s="26">
        <f t="shared" si="1"/>
        <v>-2.145695364241291</v>
      </c>
      <c r="M57" s="26">
        <f t="shared" si="2"/>
        <v>-2.473282442751918</v>
      </c>
      <c r="N57" s="26">
        <f t="shared" si="3"/>
        <v>-1.8947368421075093</v>
      </c>
      <c r="O57" s="18">
        <f t="shared" si="4"/>
        <v>-74.66770413741473</v>
      </c>
      <c r="P57" s="18">
        <f t="shared" si="5"/>
        <v>74.66770413741473</v>
      </c>
      <c r="Q57" s="31">
        <f t="shared" si="6"/>
        <v>-699.9999940398034</v>
      </c>
      <c r="R57" s="31">
        <f t="shared" si="15"/>
        <v>-699.9999931298609</v>
      </c>
      <c r="S57" s="31">
        <f t="shared" si="16"/>
        <v>-699.999994736894</v>
      </c>
    </row>
    <row r="58" spans="1:19" ht="12.75">
      <c r="A58" s="19">
        <f t="shared" si="7"/>
        <v>-19.439999870427442</v>
      </c>
      <c r="B58" s="3">
        <f t="shared" si="8"/>
        <v>-0.14999999999979963</v>
      </c>
      <c r="C58" s="3">
        <f t="shared" si="0"/>
        <v>-100</v>
      </c>
      <c r="D58" s="3">
        <v>59.8500000000002</v>
      </c>
      <c r="E58" s="3">
        <v>60</v>
      </c>
      <c r="F58" s="20">
        <f t="shared" si="9"/>
        <v>-19.439999870427442</v>
      </c>
      <c r="G58" s="20">
        <f t="shared" si="10"/>
        <v>-22.430769058261667</v>
      </c>
      <c r="H58" s="20">
        <f t="shared" si="11"/>
        <v>-17.15294107559214</v>
      </c>
      <c r="I58" s="21">
        <f t="shared" si="12"/>
      </c>
      <c r="J58" s="21">
        <f t="shared" si="13"/>
      </c>
      <c r="K58" s="21">
        <f t="shared" si="14"/>
      </c>
      <c r="L58" s="26">
        <f t="shared" si="1"/>
        <v>-2.160000000002885</v>
      </c>
      <c r="M58" s="26">
        <f t="shared" si="2"/>
        <v>-2.4923076923115333</v>
      </c>
      <c r="N58" s="26">
        <f t="shared" si="3"/>
        <v>-1.9058823529434228</v>
      </c>
      <c r="O58" s="18">
        <f t="shared" si="4"/>
        <v>-74.66770413741473</v>
      </c>
      <c r="P58" s="18">
        <f t="shared" si="5"/>
        <v>74.66770413741473</v>
      </c>
      <c r="Q58" s="31">
        <f t="shared" si="6"/>
        <v>-699.9999940000685</v>
      </c>
      <c r="R58" s="31">
        <f t="shared" si="15"/>
        <v>-699.9999930770132</v>
      </c>
      <c r="S58" s="31">
        <f t="shared" si="16"/>
        <v>-699.9999947059342</v>
      </c>
    </row>
    <row r="59" spans="1:19" ht="12.75">
      <c r="A59" s="19">
        <f t="shared" si="7"/>
        <v>-19.57046966733978</v>
      </c>
      <c r="B59" s="3">
        <f t="shared" si="8"/>
        <v>-0.14899999999980196</v>
      </c>
      <c r="C59" s="3">
        <f t="shared" si="0"/>
        <v>-100</v>
      </c>
      <c r="D59" s="3">
        <v>59.8510000000002</v>
      </c>
      <c r="E59" s="3">
        <v>60</v>
      </c>
      <c r="F59" s="20">
        <f t="shared" si="9"/>
        <v>-19.57046966733978</v>
      </c>
      <c r="G59" s="20">
        <f t="shared" si="10"/>
        <v>-22.60465098759781</v>
      </c>
      <c r="H59" s="20">
        <f t="shared" si="11"/>
        <v>-17.254437767746428</v>
      </c>
      <c r="I59" s="21">
        <f t="shared" si="12"/>
      </c>
      <c r="J59" s="21">
        <f t="shared" si="13"/>
      </c>
      <c r="K59" s="21">
        <f t="shared" si="14"/>
      </c>
      <c r="L59" s="26">
        <f t="shared" si="1"/>
        <v>-2.174496644298192</v>
      </c>
      <c r="M59" s="26">
        <f t="shared" si="2"/>
        <v>-2.5116279069805993</v>
      </c>
      <c r="N59" s="26">
        <f t="shared" si="3"/>
        <v>-1.917159763315856</v>
      </c>
      <c r="O59" s="18">
        <f t="shared" si="4"/>
        <v>-74.66770413741473</v>
      </c>
      <c r="P59" s="18">
        <f t="shared" si="5"/>
        <v>74.66770413741473</v>
      </c>
      <c r="Q59" s="31">
        <f t="shared" si="6"/>
        <v>-699.9999939598</v>
      </c>
      <c r="R59" s="31">
        <f t="shared" si="15"/>
        <v>-699.9999930233461</v>
      </c>
      <c r="S59" s="31">
        <f t="shared" si="16"/>
        <v>-699.9999946746078</v>
      </c>
    </row>
    <row r="60" spans="1:19" ht="12.75">
      <c r="A60" s="19">
        <f t="shared" si="7"/>
        <v>-19.702702569604828</v>
      </c>
      <c r="B60" s="3">
        <f t="shared" si="8"/>
        <v>-0.14799999999979718</v>
      </c>
      <c r="C60" s="3">
        <f t="shared" si="0"/>
        <v>-100</v>
      </c>
      <c r="D60" s="3">
        <v>59.8520000000002</v>
      </c>
      <c r="E60" s="3">
        <v>60</v>
      </c>
      <c r="F60" s="20">
        <f t="shared" si="9"/>
        <v>-19.702702569604828</v>
      </c>
      <c r="G60" s="20">
        <f t="shared" si="10"/>
        <v>-22.781249822059866</v>
      </c>
      <c r="H60" s="20">
        <f t="shared" si="11"/>
        <v>-17.35714275384848</v>
      </c>
      <c r="I60" s="21">
        <f t="shared" si="12"/>
      </c>
      <c r="J60" s="21">
        <f t="shared" si="13"/>
      </c>
      <c r="K60" s="21">
        <f t="shared" si="14"/>
      </c>
      <c r="L60" s="26">
        <f t="shared" si="1"/>
        <v>-2.189189189192189</v>
      </c>
      <c r="M60" s="26">
        <f t="shared" si="2"/>
        <v>-2.53125000000401</v>
      </c>
      <c r="N60" s="26">
        <f t="shared" si="3"/>
        <v>-1.9285714285737567</v>
      </c>
      <c r="O60" s="18">
        <f t="shared" si="4"/>
        <v>-74.66770413741473</v>
      </c>
      <c r="P60" s="18">
        <f t="shared" si="5"/>
        <v>74.66770413741473</v>
      </c>
      <c r="Q60" s="31">
        <f t="shared" si="6"/>
        <v>-699.9999939189873</v>
      </c>
      <c r="R60" s="31">
        <f t="shared" si="15"/>
        <v>-699.9999929688405</v>
      </c>
      <c r="S60" s="31">
        <f t="shared" si="16"/>
        <v>-699.9999946429089</v>
      </c>
    </row>
    <row r="61" spans="1:19" ht="12.75">
      <c r="A61" s="19">
        <f t="shared" si="7"/>
        <v>-19.83673455897576</v>
      </c>
      <c r="B61" s="3">
        <f t="shared" si="8"/>
        <v>-0.14699999999970004</v>
      </c>
      <c r="C61" s="3">
        <f t="shared" si="0"/>
        <v>-100</v>
      </c>
      <c r="D61" s="3">
        <v>59.8530000000003</v>
      </c>
      <c r="E61" s="3">
        <v>60</v>
      </c>
      <c r="F61" s="20">
        <f t="shared" si="9"/>
        <v>-19.83673455897576</v>
      </c>
      <c r="G61" s="20">
        <f t="shared" si="10"/>
        <v>-22.96062974052402</v>
      </c>
      <c r="H61" s="20">
        <f t="shared" si="11"/>
        <v>-17.461077739786386</v>
      </c>
      <c r="I61" s="21">
        <f t="shared" si="12"/>
      </c>
      <c r="J61" s="21">
        <f t="shared" si="13"/>
      </c>
      <c r="K61" s="21">
        <f t="shared" si="14"/>
      </c>
      <c r="L61" s="26">
        <f t="shared" si="1"/>
        <v>-2.2040816326575583</v>
      </c>
      <c r="M61" s="26">
        <f t="shared" si="2"/>
        <v>-2.5511811023682296</v>
      </c>
      <c r="N61" s="26">
        <f t="shared" si="3"/>
        <v>-1.9401197604825267</v>
      </c>
      <c r="O61" s="18">
        <f t="shared" si="4"/>
        <v>-74.66770413741473</v>
      </c>
      <c r="P61" s="18">
        <f t="shared" si="5"/>
        <v>74.66770413741473</v>
      </c>
      <c r="Q61" s="31">
        <f t="shared" si="6"/>
        <v>-699.9999938776195</v>
      </c>
      <c r="R61" s="31">
        <f t="shared" si="15"/>
        <v>-699.9999929134766</v>
      </c>
      <c r="S61" s="31">
        <f t="shared" si="16"/>
        <v>-699.99999461083</v>
      </c>
    </row>
    <row r="62" spans="1:19" ht="12.75">
      <c r="A62" s="19">
        <f t="shared" si="7"/>
        <v>-19.97260260296961</v>
      </c>
      <c r="B62" s="3">
        <f t="shared" si="8"/>
        <v>-0.14599999999970237</v>
      </c>
      <c r="C62" s="3">
        <f t="shared" si="0"/>
        <v>-100</v>
      </c>
      <c r="D62" s="3">
        <v>59.8540000000003</v>
      </c>
      <c r="E62" s="3">
        <v>60</v>
      </c>
      <c r="F62" s="20">
        <f t="shared" si="9"/>
        <v>-19.97260260296961</v>
      </c>
      <c r="G62" s="20">
        <f t="shared" si="10"/>
        <v>-23.14285695924067</v>
      </c>
      <c r="H62" s="20">
        <f t="shared" si="11"/>
        <v>-17.56626495445259</v>
      </c>
      <c r="I62" s="21">
        <f t="shared" si="12"/>
      </c>
      <c r="J62" s="21">
        <f t="shared" si="13"/>
      </c>
      <c r="K62" s="21">
        <f t="shared" si="14"/>
      </c>
      <c r="L62" s="26">
        <f t="shared" si="1"/>
        <v>-2.2191780821963043</v>
      </c>
      <c r="M62" s="26">
        <f t="shared" si="2"/>
        <v>-2.571428571434645</v>
      </c>
      <c r="N62" s="26">
        <f t="shared" si="3"/>
        <v>-1.951807228919162</v>
      </c>
      <c r="O62" s="18">
        <f t="shared" si="4"/>
        <v>-74.66770413741473</v>
      </c>
      <c r="P62" s="18">
        <f t="shared" si="5"/>
        <v>74.66770413741473</v>
      </c>
      <c r="Q62" s="31">
        <f t="shared" si="6"/>
        <v>-699.9999938356849</v>
      </c>
      <c r="R62" s="31">
        <f t="shared" si="15"/>
        <v>-699.9999928572336</v>
      </c>
      <c r="S62" s="31">
        <f t="shared" si="16"/>
        <v>-699.9999945783646</v>
      </c>
    </row>
    <row r="63" spans="1:19" ht="12.75">
      <c r="A63" s="19">
        <f t="shared" si="7"/>
        <v>-20.11034468893764</v>
      </c>
      <c r="B63" s="3">
        <f t="shared" si="8"/>
        <v>-0.1449999999996976</v>
      </c>
      <c r="C63" s="3">
        <f t="shared" si="0"/>
        <v>-100</v>
      </c>
      <c r="D63" s="3">
        <v>59.8550000000003</v>
      </c>
      <c r="E63" s="3">
        <v>60</v>
      </c>
      <c r="F63" s="20">
        <f t="shared" si="9"/>
        <v>-20.11034468893764</v>
      </c>
      <c r="G63" s="20">
        <f t="shared" si="10"/>
        <v>-23.32799981343479</v>
      </c>
      <c r="H63" s="20">
        <f t="shared" si="11"/>
        <v>-17.67272716565323</v>
      </c>
      <c r="I63" s="21">
        <f t="shared" si="12"/>
      </c>
      <c r="J63" s="21">
        <f t="shared" si="13"/>
      </c>
      <c r="K63" s="21">
        <f t="shared" si="14"/>
      </c>
      <c r="L63" s="26">
        <f t="shared" si="1"/>
        <v>-2.2344827586253495</v>
      </c>
      <c r="M63" s="26">
        <f t="shared" si="2"/>
        <v>-2.59200000000627</v>
      </c>
      <c r="N63" s="26">
        <f t="shared" si="3"/>
        <v>-1.9636363636399623</v>
      </c>
      <c r="O63" s="18">
        <f t="shared" si="4"/>
        <v>-74.66770413741473</v>
      </c>
      <c r="P63" s="18">
        <f t="shared" si="5"/>
        <v>74.66770413741473</v>
      </c>
      <c r="Q63" s="31">
        <f t="shared" si="6"/>
        <v>-699.9999937931718</v>
      </c>
      <c r="R63" s="31">
        <f t="shared" si="15"/>
        <v>-699.9999928000909</v>
      </c>
      <c r="S63" s="31">
        <f t="shared" si="16"/>
        <v>-699.9999945455058</v>
      </c>
    </row>
    <row r="64" spans="1:19" ht="12.75">
      <c r="A64" s="19">
        <f t="shared" si="7"/>
        <v>-20.249999859418736</v>
      </c>
      <c r="B64" s="3">
        <f t="shared" si="8"/>
        <v>-0.14399999999969992</v>
      </c>
      <c r="C64" s="3">
        <f t="shared" si="0"/>
        <v>-100</v>
      </c>
      <c r="D64" s="3">
        <v>59.8560000000003</v>
      </c>
      <c r="E64" s="3">
        <v>60</v>
      </c>
      <c r="F64" s="20">
        <f t="shared" si="9"/>
        <v>-20.249999859418736</v>
      </c>
      <c r="G64" s="20">
        <f t="shared" si="10"/>
        <v>-23.516128842671147</v>
      </c>
      <c r="H64" s="20">
        <f t="shared" si="11"/>
        <v>-17.780487696493985</v>
      </c>
      <c r="I64" s="21">
        <f t="shared" si="12"/>
      </c>
      <c r="J64" s="21">
        <f t="shared" si="13"/>
      </c>
      <c r="K64" s="21">
        <f t="shared" si="14"/>
      </c>
      <c r="L64" s="26">
        <f t="shared" si="1"/>
        <v>-2.2500000000046882</v>
      </c>
      <c r="M64" s="26">
        <f t="shared" si="2"/>
        <v>-2.6129032258127745</v>
      </c>
      <c r="N64" s="26">
        <f t="shared" si="3"/>
        <v>-1.9756097561011756</v>
      </c>
      <c r="O64" s="18">
        <f t="shared" si="4"/>
        <v>-74.66770413741473</v>
      </c>
      <c r="P64" s="18">
        <f t="shared" si="5"/>
        <v>74.66770413741473</v>
      </c>
      <c r="Q64" s="31">
        <f t="shared" si="6"/>
        <v>-699.9999937500686</v>
      </c>
      <c r="R64" s="31">
        <f t="shared" si="15"/>
        <v>-699.9999927420264</v>
      </c>
      <c r="S64" s="31">
        <f t="shared" si="16"/>
        <v>-699.9999945122463</v>
      </c>
    </row>
    <row r="65" spans="1:19" ht="12.75">
      <c r="A65" s="19">
        <f t="shared" si="7"/>
        <v>-20.391608249053736</v>
      </c>
      <c r="B65" s="3">
        <f t="shared" si="8"/>
        <v>-0.14299999999970225</v>
      </c>
      <c r="C65" s="3">
        <f t="shared" si="0"/>
        <v>-100</v>
      </c>
      <c r="D65" s="3">
        <v>59.8570000000003</v>
      </c>
      <c r="E65" s="3">
        <v>60</v>
      </c>
      <c r="F65" s="20">
        <f t="shared" si="9"/>
        <v>-20.391608249053736</v>
      </c>
      <c r="G65" s="20">
        <f t="shared" si="10"/>
        <v>-23.707316880488108</v>
      </c>
      <c r="H65" s="20">
        <f t="shared" si="11"/>
        <v>-17.889570442428965</v>
      </c>
      <c r="I65" s="21">
        <f t="shared" si="12"/>
      </c>
      <c r="J65" s="21">
        <f t="shared" si="13"/>
      </c>
      <c r="K65" s="21">
        <f t="shared" si="14"/>
      </c>
      <c r="L65" s="26">
        <f t="shared" si="1"/>
        <v>-2.265734265738983</v>
      </c>
      <c r="M65" s="26">
        <f t="shared" si="2"/>
        <v>-2.634146341469791</v>
      </c>
      <c r="N65" s="26">
        <f t="shared" si="3"/>
        <v>-1.9877300613533242</v>
      </c>
      <c r="O65" s="18">
        <f t="shared" si="4"/>
        <v>-74.66770413741473</v>
      </c>
      <c r="P65" s="18">
        <f t="shared" si="5"/>
        <v>74.66770413741473</v>
      </c>
      <c r="Q65" s="31">
        <f t="shared" si="6"/>
        <v>-699.999993706362</v>
      </c>
      <c r="R65" s="31">
        <f t="shared" si="15"/>
        <v>-699.9999926830181</v>
      </c>
      <c r="S65" s="31">
        <f t="shared" si="16"/>
        <v>-699.9999944785789</v>
      </c>
    </row>
    <row r="66" spans="1:19" ht="12.75">
      <c r="A66" s="19">
        <f t="shared" si="7"/>
        <v>-20.535211123036778</v>
      </c>
      <c r="B66" s="3">
        <f t="shared" si="8"/>
        <v>-0.14199999999969748</v>
      </c>
      <c r="C66" s="3">
        <f t="shared" si="0"/>
        <v>-100</v>
      </c>
      <c r="D66" s="3">
        <v>59.8580000000003</v>
      </c>
      <c r="E66" s="3">
        <v>60</v>
      </c>
      <c r="F66" s="20">
        <f t="shared" si="9"/>
        <v>-20.535211123036778</v>
      </c>
      <c r="G66" s="20">
        <f t="shared" si="10"/>
        <v>-23.901639148408915</v>
      </c>
      <c r="H66" s="20">
        <f t="shared" si="11"/>
        <v>-17.99999988892352</v>
      </c>
      <c r="I66" s="21">
        <f t="shared" si="12"/>
      </c>
      <c r="J66" s="21">
        <f t="shared" si="13"/>
      </c>
      <c r="K66" s="21">
        <f t="shared" si="14"/>
      </c>
      <c r="L66" s="26">
        <f t="shared" si="1"/>
        <v>-2.281690140849931</v>
      </c>
      <c r="M66" s="26">
        <f t="shared" si="2"/>
        <v>-2.655737704924618</v>
      </c>
      <c r="N66" s="26">
        <f t="shared" si="3"/>
        <v>-2.000000000003735</v>
      </c>
      <c r="O66" s="18">
        <f t="shared" si="4"/>
        <v>-74.66770413741473</v>
      </c>
      <c r="P66" s="18">
        <f t="shared" si="5"/>
        <v>74.66770413741473</v>
      </c>
      <c r="Q66" s="31">
        <f t="shared" si="6"/>
        <v>-699.9999936620403</v>
      </c>
      <c r="R66" s="31">
        <f t="shared" si="15"/>
        <v>-699.9999926230423</v>
      </c>
      <c r="S66" s="31">
        <f t="shared" si="16"/>
        <v>-699.9999944444953</v>
      </c>
    </row>
    <row r="67" spans="1:19" ht="12.75">
      <c r="A67" s="19">
        <f t="shared" si="7"/>
        <v>-20.680850917202683</v>
      </c>
      <c r="B67" s="3">
        <f t="shared" si="8"/>
        <v>-0.1409999999996998</v>
      </c>
      <c r="C67" s="3">
        <f t="shared" si="0"/>
        <v>-100</v>
      </c>
      <c r="D67" s="3">
        <v>59.8590000000003</v>
      </c>
      <c r="E67" s="3">
        <v>60</v>
      </c>
      <c r="F67" s="20">
        <f t="shared" si="9"/>
        <v>-20.680850917202683</v>
      </c>
      <c r="G67" s="20">
        <f t="shared" si="10"/>
        <v>-24.099173354614525</v>
      </c>
      <c r="H67" s="20">
        <f t="shared" si="11"/>
        <v>-18.111801129775156</v>
      </c>
      <c r="I67" s="21">
        <f t="shared" si="12"/>
      </c>
      <c r="J67" s="21">
        <f t="shared" si="13"/>
      </c>
      <c r="K67" s="21">
        <f t="shared" si="14"/>
      </c>
      <c r="L67" s="26">
        <f t="shared" si="1"/>
        <v>-2.2978723404304238</v>
      </c>
      <c r="M67" s="26">
        <f t="shared" si="2"/>
        <v>-2.677685950419866</v>
      </c>
      <c r="N67" s="26">
        <f t="shared" si="3"/>
        <v>-2.0124223602521996</v>
      </c>
      <c r="O67" s="18">
        <f t="shared" si="4"/>
        <v>-74.66770413741473</v>
      </c>
      <c r="P67" s="18">
        <f t="shared" si="5"/>
        <v>74.66770413741473</v>
      </c>
      <c r="Q67" s="31">
        <f t="shared" si="6"/>
        <v>-699.9999936170898</v>
      </c>
      <c r="R67" s="31">
        <f t="shared" si="15"/>
        <v>-699.9999925620752</v>
      </c>
      <c r="S67" s="31">
        <f t="shared" si="16"/>
        <v>-699.9999944099887</v>
      </c>
    </row>
    <row r="68" spans="1:19" ht="12.75">
      <c r="A68" s="19">
        <f t="shared" si="7"/>
        <v>-20.828571279841814</v>
      </c>
      <c r="B68" s="3">
        <f t="shared" si="8"/>
        <v>-0.13999999999970214</v>
      </c>
      <c r="C68" s="3">
        <f t="shared" si="0"/>
        <v>-100</v>
      </c>
      <c r="D68" s="3">
        <v>59.8600000000003</v>
      </c>
      <c r="E68" s="3">
        <v>60</v>
      </c>
      <c r="F68" s="20">
        <f t="shared" si="9"/>
        <v>-20.828571279841814</v>
      </c>
      <c r="G68" s="20">
        <f t="shared" si="10"/>
        <v>-24.299999797562794</v>
      </c>
      <c r="H68" s="20">
        <f t="shared" si="11"/>
        <v>-18.224999886128703</v>
      </c>
      <c r="I68" s="21">
        <f t="shared" si="12"/>
      </c>
      <c r="J68" s="21">
        <f t="shared" si="13"/>
      </c>
      <c r="K68" s="21">
        <f t="shared" si="14"/>
      </c>
      <c r="L68" s="26">
        <f t="shared" si="1"/>
        <v>-2.3142857142906377</v>
      </c>
      <c r="M68" s="26">
        <f t="shared" si="2"/>
        <v>-2.7000000000067015</v>
      </c>
      <c r="N68" s="26">
        <f t="shared" si="3"/>
        <v>-2.0250000000037693</v>
      </c>
      <c r="O68" s="18">
        <f t="shared" si="4"/>
        <v>-74.66770413741473</v>
      </c>
      <c r="P68" s="18">
        <f t="shared" si="5"/>
        <v>74.66770413741473</v>
      </c>
      <c r="Q68" s="31">
        <f t="shared" si="6"/>
        <v>-699.9999935714969</v>
      </c>
      <c r="R68" s="31">
        <f t="shared" si="15"/>
        <v>-699.9999925000919</v>
      </c>
      <c r="S68" s="31">
        <f t="shared" si="16"/>
        <v>-699.9999943750507</v>
      </c>
    </row>
    <row r="69" spans="1:19" ht="12.75">
      <c r="A69" s="19">
        <f t="shared" si="7"/>
        <v>-20.978417115310453</v>
      </c>
      <c r="B69" s="3">
        <f t="shared" si="8"/>
        <v>-0.13899999999969737</v>
      </c>
      <c r="C69" s="3">
        <f t="shared" si="0"/>
        <v>-100</v>
      </c>
      <c r="D69" s="3">
        <v>59.8610000000003</v>
      </c>
      <c r="E69" s="3">
        <v>60</v>
      </c>
      <c r="F69" s="20">
        <f t="shared" si="9"/>
        <v>-20.978417115310453</v>
      </c>
      <c r="G69" s="20">
        <f t="shared" si="10"/>
        <v>-24.50420147481943</v>
      </c>
      <c r="H69" s="20">
        <f t="shared" si="11"/>
        <v>-18.339622526201833</v>
      </c>
      <c r="I69" s="21">
        <f t="shared" si="12"/>
      </c>
      <c r="J69" s="21">
        <f t="shared" si="13"/>
      </c>
      <c r="K69" s="21">
        <f t="shared" si="14"/>
      </c>
      <c r="L69" s="26">
        <f t="shared" si="1"/>
        <v>-2.330935251803636</v>
      </c>
      <c r="M69" s="26">
        <f t="shared" si="2"/>
        <v>-2.7226890756371764</v>
      </c>
      <c r="N69" s="26">
        <f t="shared" si="3"/>
        <v>-2.0377358490604824</v>
      </c>
      <c r="O69" s="18">
        <f t="shared" si="4"/>
        <v>-74.66770413741473</v>
      </c>
      <c r="P69" s="18">
        <f t="shared" si="5"/>
        <v>74.66770413741473</v>
      </c>
      <c r="Q69" s="31">
        <f t="shared" si="6"/>
        <v>-699.9999935252484</v>
      </c>
      <c r="R69" s="31">
        <f t="shared" si="15"/>
        <v>-699.9999924370668</v>
      </c>
      <c r="S69" s="31">
        <f t="shared" si="16"/>
        <v>-699.9999943396732</v>
      </c>
    </row>
    <row r="70" spans="1:19" ht="12.75">
      <c r="A70" s="19">
        <f t="shared" si="7"/>
        <v>-21.130434629537188</v>
      </c>
      <c r="B70" s="3">
        <f t="shared" si="8"/>
        <v>-0.1379999999996997</v>
      </c>
      <c r="C70" s="3">
        <f t="shared" si="0"/>
        <v>-100</v>
      </c>
      <c r="D70" s="3">
        <v>59.8620000000003</v>
      </c>
      <c r="E70" s="3">
        <v>60</v>
      </c>
      <c r="F70" s="20">
        <f t="shared" si="9"/>
        <v>-21.130434629537188</v>
      </c>
      <c r="G70" s="20">
        <f t="shared" si="10"/>
        <v>-24.711864197422504</v>
      </c>
      <c r="H70" s="20">
        <f t="shared" si="11"/>
        <v>-18.455696085759556</v>
      </c>
      <c r="I70" s="21">
        <f t="shared" si="12"/>
      </c>
      <c r="J70" s="21">
        <f t="shared" si="13"/>
      </c>
      <c r="K70" s="21">
        <f t="shared" si="14"/>
      </c>
      <c r="L70" s="26">
        <f t="shared" si="1"/>
        <v>-2.3478260869616308</v>
      </c>
      <c r="M70" s="26">
        <f t="shared" si="2"/>
        <v>-2.7457627118713943</v>
      </c>
      <c r="N70" s="26">
        <f t="shared" si="3"/>
        <v>-2.050632911396302</v>
      </c>
      <c r="O70" s="18">
        <f t="shared" si="4"/>
        <v>-74.66770413741473</v>
      </c>
      <c r="P70" s="18">
        <f t="shared" si="5"/>
        <v>74.66770413741473</v>
      </c>
      <c r="Q70" s="31">
        <f t="shared" si="6"/>
        <v>-699.9999934783293</v>
      </c>
      <c r="R70" s="31">
        <f t="shared" si="15"/>
        <v>-699.9999923729737</v>
      </c>
      <c r="S70" s="31">
        <f t="shared" si="16"/>
        <v>-699.999994303848</v>
      </c>
    </row>
    <row r="71" spans="1:19" ht="12.75">
      <c r="A71" s="19">
        <f t="shared" si="7"/>
        <v>-21.284671377532057</v>
      </c>
      <c r="B71" s="3">
        <f t="shared" si="8"/>
        <v>-0.13699999999970203</v>
      </c>
      <c r="C71" s="3">
        <f t="shared" si="0"/>
        <v>-100</v>
      </c>
      <c r="D71" s="3">
        <v>59.8630000000003</v>
      </c>
      <c r="E71" s="3">
        <v>60</v>
      </c>
      <c r="F71" s="20">
        <f t="shared" si="9"/>
        <v>-21.284671377532057</v>
      </c>
      <c r="G71" s="20">
        <f t="shared" si="10"/>
        <v>-24.9230767101252</v>
      </c>
      <c r="H71" s="20">
        <f t="shared" si="11"/>
        <v>-18.573248289378657</v>
      </c>
      <c r="I71" s="21">
        <f t="shared" si="12"/>
      </c>
      <c r="J71" s="21">
        <f t="shared" si="13"/>
      </c>
      <c r="K71" s="21">
        <f t="shared" si="14"/>
      </c>
      <c r="L71" s="26">
        <f t="shared" si="1"/>
        <v>-2.3649635036547783</v>
      </c>
      <c r="M71" s="26">
        <f t="shared" si="2"/>
        <v>-2.7692307692378217</v>
      </c>
      <c r="N71" s="26">
        <f t="shared" si="3"/>
        <v>-2.06369426751984</v>
      </c>
      <c r="O71" s="18">
        <f t="shared" si="4"/>
        <v>-74.66770413741473</v>
      </c>
      <c r="P71" s="18">
        <f t="shared" si="5"/>
        <v>74.66770413741473</v>
      </c>
      <c r="Q71" s="31">
        <f t="shared" si="6"/>
        <v>-699.9999934307252</v>
      </c>
      <c r="R71" s="31">
        <f t="shared" si="15"/>
        <v>-699.9999923077846</v>
      </c>
      <c r="S71" s="31">
        <f t="shared" si="16"/>
        <v>-699.9999942675664</v>
      </c>
    </row>
    <row r="72" spans="1:19" ht="12.75">
      <c r="A72" s="19">
        <f t="shared" si="7"/>
        <v>-21.441176312981884</v>
      </c>
      <c r="B72" s="3">
        <f t="shared" si="8"/>
        <v>-0.13599999999969725</v>
      </c>
      <c r="C72" s="3">
        <f aca="true" t="shared" si="17" ref="C72:C135">+$B$4</f>
        <v>-100</v>
      </c>
      <c r="D72" s="3">
        <v>59.8640000000003</v>
      </c>
      <c r="E72" s="3">
        <v>60</v>
      </c>
      <c r="F72" s="20">
        <f t="shared" si="9"/>
        <v>-21.441176312981884</v>
      </c>
      <c r="G72" s="20">
        <f t="shared" si="10"/>
        <v>-25.137930817844648</v>
      </c>
      <c r="H72" s="20">
        <f t="shared" si="11"/>
        <v>-18.692307572522527</v>
      </c>
      <c r="I72" s="21">
        <f t="shared" si="12"/>
      </c>
      <c r="J72" s="21">
        <f t="shared" si="13"/>
      </c>
      <c r="K72" s="21">
        <f t="shared" si="14"/>
      </c>
      <c r="L72" s="26">
        <f aca="true" t="shared" si="18" ref="L72:L135">(-10*C72/B72)*($H$4*$H$4)</f>
        <v>-2.3823529411817734</v>
      </c>
      <c r="M72" s="26">
        <f aca="true" t="shared" si="19" ref="M72:M135">(-10*C72/(B72+0.02))*($H$4*$H$4)</f>
        <v>-2.793103448283152</v>
      </c>
      <c r="N72" s="26">
        <f aca="true" t="shared" si="20" ref="N72:N135">(-10*C72/(B72-0.02))*($H$4*$H$4)</f>
        <v>-2.0769230769271076</v>
      </c>
      <c r="O72" s="18">
        <f aca="true" t="shared" si="21" ref="O72:O135">-$D$4</f>
        <v>-74.66770413741473</v>
      </c>
      <c r="P72" s="18">
        <f aca="true" t="shared" si="22" ref="P72:P135">+$D$4</f>
        <v>74.66770413741473</v>
      </c>
      <c r="Q72" s="31">
        <f aca="true" t="shared" si="23" ref="Q72:Q135">(2-(A72*B72)/(-10*C72*$H$4*$H$4))*100</f>
        <v>-699.9999933824215</v>
      </c>
      <c r="R72" s="31">
        <f t="shared" si="15"/>
        <v>-699.9999922414718</v>
      </c>
      <c r="S72" s="31">
        <f t="shared" si="16"/>
        <v>-699.9999942308195</v>
      </c>
    </row>
    <row r="73" spans="1:19" ht="12.75">
      <c r="A73" s="19">
        <f aca="true" t="shared" si="24" ref="A73:A136">IF(F73=-99999,I73,IF(F73&lt;0,F73,I73))</f>
        <v>-21.599999840049705</v>
      </c>
      <c r="B73" s="3">
        <f aca="true" t="shared" si="25" ref="B73:B136">+D73-E73</f>
        <v>-0.13499999999969958</v>
      </c>
      <c r="C73" s="3">
        <f t="shared" si="17"/>
        <v>-100</v>
      </c>
      <c r="D73" s="3">
        <v>59.8650000000003</v>
      </c>
      <c r="E73" s="3">
        <v>60</v>
      </c>
      <c r="F73" s="20">
        <f aca="true" t="shared" si="26" ref="F73:F136">IF((D73-60)&lt;=0,(-10*C73)*($F$4-60)^2/(D73-60-0.000000001),"")</f>
        <v>-21.599999840049705</v>
      </c>
      <c r="G73" s="20">
        <f aca="true" t="shared" si="27" ref="G73:G136">IF((D73-59.98)&lt;=0,(-10*C73)*((59.98-(3*$H$4))-59.98)^2/(D73-59.98-0.000000001),"")</f>
        <v>-25.356521518707794</v>
      </c>
      <c r="H73" s="20">
        <f aca="true" t="shared" si="28" ref="H73:H136">IF((D73-60.02)&lt;=0,(-10*C73)*((60.02+(3*$H$4))-60.02)^2/(D73-60.02-0.000000001),"")</f>
        <v>-18.812903104470394</v>
      </c>
      <c r="I73" s="21">
        <f aca="true" t="shared" si="29" ref="I73:I136">IF((D73-60)&gt;0,(-10*C73)*($G$4-60)^2/(D73-60),"")</f>
      </c>
      <c r="J73" s="21">
        <f aca="true" t="shared" si="30" ref="J73:J136">IF((D73-59.98)&gt;0,(-10*C73)*($G$4-59.98)^2/(D73-59.98),"")</f>
      </c>
      <c r="K73" s="21">
        <f aca="true" t="shared" si="31" ref="K73:K136">IF((D73-60.02)&gt;0,(-10*C73)*($G$4-60.02)^2/(D73-60.02),"")</f>
      </c>
      <c r="L73" s="26">
        <f t="shared" si="18"/>
        <v>-2.4000000000053405</v>
      </c>
      <c r="M73" s="26">
        <f t="shared" si="19"/>
        <v>-2.8173913043551857</v>
      </c>
      <c r="N73" s="26">
        <f t="shared" si="20"/>
        <v>-2.0903225806492127</v>
      </c>
      <c r="O73" s="18">
        <f t="shared" si="21"/>
        <v>-74.66770413741473</v>
      </c>
      <c r="P73" s="18">
        <f t="shared" si="22"/>
        <v>74.66770413741473</v>
      </c>
      <c r="Q73" s="31">
        <f t="shared" si="23"/>
        <v>-699.9999933334017</v>
      </c>
      <c r="R73" s="31">
        <f aca="true" t="shared" si="32" ref="R73:R136">IF(G73&lt;=0,(2-(G73*(B73+0.02))/(-10*C73*$H$4*$H$4))*100,(2-(J73*(B73+0.02))/(-10*C73*$H$4*$H$4))*100)</f>
        <v>-699.9999921740059</v>
      </c>
      <c r="S73" s="31">
        <f aca="true" t="shared" si="33" ref="S73:S136">IF(H73&lt;=0,(2-(H73*(B73-0.02))/(-10*C73*$H$4*$H$4))*100,(2-(K73*(B73-0.02))/(-10*C73*$H$4*$H$4))*100)</f>
        <v>-699.9999941935986</v>
      </c>
    </row>
    <row r="74" spans="1:19" ht="12.75">
      <c r="A74" s="19">
        <f t="shared" si="24"/>
        <v>-21.761193867503835</v>
      </c>
      <c r="B74" s="3">
        <f t="shared" si="25"/>
        <v>-0.1339999999997019</v>
      </c>
      <c r="C74" s="3">
        <f t="shared" si="17"/>
        <v>-100</v>
      </c>
      <c r="D74" s="3">
        <v>59.8660000000003</v>
      </c>
      <c r="E74" s="3">
        <v>60</v>
      </c>
      <c r="F74" s="20">
        <f t="shared" si="26"/>
        <v>-21.761193867503835</v>
      </c>
      <c r="G74" s="20">
        <f t="shared" si="27"/>
        <v>-25.578947144113847</v>
      </c>
      <c r="H74" s="20">
        <f t="shared" si="28"/>
        <v>-18.935064812147672</v>
      </c>
      <c r="I74" s="21">
        <f t="shared" si="29"/>
      </c>
      <c r="J74" s="21">
        <f t="shared" si="30"/>
      </c>
      <c r="K74" s="21">
        <f t="shared" si="31"/>
      </c>
      <c r="L74" s="26">
        <f t="shared" si="18"/>
        <v>-2.4179104477665723</v>
      </c>
      <c r="M74" s="26">
        <f t="shared" si="19"/>
        <v>-2.842105263165326</v>
      </c>
      <c r="N74" s="26">
        <f t="shared" si="20"/>
        <v>-2.1038961039001762</v>
      </c>
      <c r="O74" s="18">
        <f t="shared" si="21"/>
        <v>-74.66770413741473</v>
      </c>
      <c r="P74" s="18">
        <f t="shared" si="22"/>
        <v>74.66770413741473</v>
      </c>
      <c r="Q74" s="31">
        <f t="shared" si="23"/>
        <v>-699.9999932836504</v>
      </c>
      <c r="R74" s="31">
        <f t="shared" si="32"/>
        <v>-699.9999921053561</v>
      </c>
      <c r="S74" s="31">
        <f t="shared" si="33"/>
        <v>-699.9999941558942</v>
      </c>
    </row>
    <row r="75" spans="1:19" ht="12.75">
      <c r="A75" s="19">
        <f t="shared" si="24"/>
        <v>-21.924811865278567</v>
      </c>
      <c r="B75" s="3">
        <f t="shared" si="25"/>
        <v>-0.13299999999969714</v>
      </c>
      <c r="C75" s="3">
        <f t="shared" si="17"/>
        <v>-100</v>
      </c>
      <c r="D75" s="3">
        <v>59.8670000000003</v>
      </c>
      <c r="E75" s="3">
        <v>60</v>
      </c>
      <c r="F75" s="20">
        <f t="shared" si="26"/>
        <v>-21.924811865278567</v>
      </c>
      <c r="G75" s="20">
        <f t="shared" si="27"/>
        <v>-25.805309506219537</v>
      </c>
      <c r="H75" s="20">
        <f t="shared" si="28"/>
        <v>-19.058823404883075</v>
      </c>
      <c r="I75" s="21">
        <f t="shared" si="29"/>
      </c>
      <c r="J75" s="21">
        <f t="shared" si="30"/>
      </c>
      <c r="K75" s="21">
        <f t="shared" si="31"/>
      </c>
      <c r="L75" s="26">
        <f t="shared" si="18"/>
        <v>-2.436090225569457</v>
      </c>
      <c r="M75" s="26">
        <f t="shared" si="19"/>
        <v>-2.867256637175826</v>
      </c>
      <c r="N75" s="26">
        <f t="shared" si="20"/>
        <v>-2.117647058827721</v>
      </c>
      <c r="O75" s="18">
        <f t="shared" si="21"/>
        <v>-74.66770413741473</v>
      </c>
      <c r="P75" s="18">
        <f t="shared" si="22"/>
        <v>74.66770413741473</v>
      </c>
      <c r="Q75" s="31">
        <f t="shared" si="23"/>
        <v>-699.9999932331513</v>
      </c>
      <c r="R75" s="31">
        <f t="shared" si="32"/>
        <v>-699.9999920354915</v>
      </c>
      <c r="S75" s="31">
        <f t="shared" si="33"/>
        <v>-699.9999941176972</v>
      </c>
    </row>
    <row r="76" spans="1:19" ht="12.75">
      <c r="A76" s="19">
        <f t="shared" si="24"/>
        <v>-22.090908923605692</v>
      </c>
      <c r="B76" s="3">
        <f t="shared" si="25"/>
        <v>-0.13199999999969947</v>
      </c>
      <c r="C76" s="3">
        <f t="shared" si="17"/>
        <v>-100</v>
      </c>
      <c r="D76" s="3">
        <v>59.8680000000003</v>
      </c>
      <c r="E76" s="3">
        <v>60</v>
      </c>
      <c r="F76" s="20">
        <f t="shared" si="26"/>
        <v>-22.090908923605692</v>
      </c>
      <c r="G76" s="20">
        <f t="shared" si="27"/>
        <v>-26.035714053325115</v>
      </c>
      <c r="H76" s="20">
        <f t="shared" si="28"/>
        <v>-19.18421040014287</v>
      </c>
      <c r="I76" s="21">
        <f t="shared" si="29"/>
      </c>
      <c r="J76" s="21">
        <f t="shared" si="30"/>
      </c>
      <c r="K76" s="21">
        <f t="shared" si="31"/>
      </c>
      <c r="L76" s="26">
        <f t="shared" si="18"/>
        <v>-2.4545454545510426</v>
      </c>
      <c r="M76" s="26">
        <f t="shared" si="19"/>
        <v>-2.892857142864905</v>
      </c>
      <c r="N76" s="26">
        <f t="shared" si="20"/>
        <v>-2.1315789473726356</v>
      </c>
      <c r="O76" s="18">
        <f t="shared" si="21"/>
        <v>-74.66770413741473</v>
      </c>
      <c r="P76" s="18">
        <f t="shared" si="22"/>
        <v>74.66770413741473</v>
      </c>
      <c r="Q76" s="31">
        <f t="shared" si="23"/>
        <v>-699.9999931818867</v>
      </c>
      <c r="R76" s="31">
        <f t="shared" si="32"/>
        <v>-699.9999919643793</v>
      </c>
      <c r="S76" s="31">
        <f t="shared" si="33"/>
        <v>-699.9999940789971</v>
      </c>
    </row>
    <row r="77" spans="1:19" ht="12.75">
      <c r="A77" s="19">
        <f t="shared" si="24"/>
        <v>-22.259541814865017</v>
      </c>
      <c r="B77" s="3">
        <f t="shared" si="25"/>
        <v>-0.1309999999997018</v>
      </c>
      <c r="C77" s="3">
        <f t="shared" si="17"/>
        <v>-100</v>
      </c>
      <c r="D77" s="3">
        <v>59.8690000000003</v>
      </c>
      <c r="E77" s="3">
        <v>60</v>
      </c>
      <c r="F77" s="20">
        <f t="shared" si="26"/>
        <v>-22.259541814865017</v>
      </c>
      <c r="G77" s="20">
        <f t="shared" si="27"/>
        <v>-26.27027003367448</v>
      </c>
      <c r="H77" s="20">
        <f t="shared" si="28"/>
        <v>-19.31125815029577</v>
      </c>
      <c r="I77" s="21">
        <f t="shared" si="29"/>
      </c>
      <c r="J77" s="21">
        <f t="shared" si="30"/>
      </c>
      <c r="K77" s="21">
        <f t="shared" si="31"/>
      </c>
      <c r="L77" s="26">
        <f t="shared" si="18"/>
        <v>-2.4732824427537214</v>
      </c>
      <c r="M77" s="26">
        <f t="shared" si="19"/>
        <v>-2.9189189189267606</v>
      </c>
      <c r="N77" s="26">
        <f t="shared" si="20"/>
        <v>-2.145695364242648</v>
      </c>
      <c r="O77" s="18">
        <f t="shared" si="21"/>
        <v>-74.66770413741473</v>
      </c>
      <c r="P77" s="18">
        <f t="shared" si="22"/>
        <v>74.66770413741473</v>
      </c>
      <c r="Q77" s="31">
        <f t="shared" si="23"/>
        <v>-699.9999931298394</v>
      </c>
      <c r="R77" s="31">
        <f t="shared" si="32"/>
        <v>-699.9999918919857</v>
      </c>
      <c r="S77" s="31">
        <f t="shared" si="33"/>
        <v>-699.999994039785</v>
      </c>
    </row>
    <row r="78" spans="1:19" ht="12.75">
      <c r="A78" s="19">
        <f t="shared" si="24"/>
        <v>-22.43076905827883</v>
      </c>
      <c r="B78" s="3">
        <f t="shared" si="25"/>
        <v>-0.12999999999969702</v>
      </c>
      <c r="C78" s="3">
        <f t="shared" si="17"/>
        <v>-100</v>
      </c>
      <c r="D78" s="3">
        <v>59.8700000000003</v>
      </c>
      <c r="E78" s="3">
        <v>60</v>
      </c>
      <c r="F78" s="20">
        <f t="shared" si="26"/>
        <v>-22.43076905827883</v>
      </c>
      <c r="G78" s="20">
        <f t="shared" si="27"/>
        <v>-26.509090668174952</v>
      </c>
      <c r="H78" s="20">
        <f t="shared" si="28"/>
        <v>-19.439999870440335</v>
      </c>
      <c r="I78" s="21">
        <f t="shared" si="29"/>
      </c>
      <c r="J78" s="21">
        <f t="shared" si="30"/>
      </c>
      <c r="K78" s="21">
        <f t="shared" si="31"/>
      </c>
      <c r="L78" s="26">
        <f t="shared" si="18"/>
        <v>-2.4923076923135006</v>
      </c>
      <c r="M78" s="26">
        <f t="shared" si="19"/>
        <v>-2.945454545462658</v>
      </c>
      <c r="N78" s="26">
        <f t="shared" si="20"/>
        <v>-2.160000000004363</v>
      </c>
      <c r="O78" s="18">
        <f t="shared" si="21"/>
        <v>-74.66770413741473</v>
      </c>
      <c r="P78" s="18">
        <f t="shared" si="22"/>
        <v>74.66770413741473</v>
      </c>
      <c r="Q78" s="31">
        <f t="shared" si="23"/>
        <v>-699.9999930769915</v>
      </c>
      <c r="R78" s="31">
        <f t="shared" si="32"/>
        <v>-699.9999918182757</v>
      </c>
      <c r="S78" s="31">
        <f t="shared" si="33"/>
        <v>-699.9999940000496</v>
      </c>
    </row>
    <row r="79" spans="1:19" ht="12.75">
      <c r="A79" s="19">
        <f t="shared" si="24"/>
        <v>-22.60465098761524</v>
      </c>
      <c r="B79" s="3">
        <f t="shared" si="25"/>
        <v>-0.12899999999969936</v>
      </c>
      <c r="C79" s="3">
        <f t="shared" si="17"/>
        <v>-100</v>
      </c>
      <c r="D79" s="3">
        <v>59.8710000000003</v>
      </c>
      <c r="E79" s="3">
        <v>60</v>
      </c>
      <c r="F79" s="20">
        <f t="shared" si="26"/>
        <v>-22.60465098761524</v>
      </c>
      <c r="G79" s="20">
        <f t="shared" si="27"/>
        <v>-26.75229333262435</v>
      </c>
      <c r="H79" s="20">
        <f t="shared" si="28"/>
        <v>-19.570469667352846</v>
      </c>
      <c r="I79" s="21">
        <f t="shared" si="29"/>
      </c>
      <c r="J79" s="21">
        <f t="shared" si="30"/>
      </c>
      <c r="K79" s="21">
        <f t="shared" si="31"/>
      </c>
      <c r="L79" s="26">
        <f t="shared" si="18"/>
        <v>-2.5116279069825973</v>
      </c>
      <c r="M79" s="26">
        <f t="shared" si="19"/>
        <v>-2.9724770642283818</v>
      </c>
      <c r="N79" s="26">
        <f t="shared" si="20"/>
        <v>-2.1744966442996896</v>
      </c>
      <c r="O79" s="18">
        <f t="shared" si="21"/>
        <v>-74.66770413741473</v>
      </c>
      <c r="P79" s="18">
        <f t="shared" si="22"/>
        <v>74.66770413741473</v>
      </c>
      <c r="Q79" s="31">
        <f t="shared" si="23"/>
        <v>-699.9999930233242</v>
      </c>
      <c r="R79" s="31">
        <f t="shared" si="32"/>
        <v>-699.9999917432135</v>
      </c>
      <c r="S79" s="31">
        <f t="shared" si="33"/>
        <v>-699.999993959781</v>
      </c>
    </row>
    <row r="80" spans="1:19" ht="12.75">
      <c r="A80" s="19">
        <f t="shared" si="24"/>
        <v>-22.781249822076308</v>
      </c>
      <c r="B80" s="3">
        <f t="shared" si="25"/>
        <v>-0.12799999999970169</v>
      </c>
      <c r="C80" s="3">
        <f t="shared" si="17"/>
        <v>-100</v>
      </c>
      <c r="D80" s="3">
        <v>59.8720000000003</v>
      </c>
      <c r="E80" s="3">
        <v>60</v>
      </c>
      <c r="F80" s="20">
        <f t="shared" si="26"/>
        <v>-22.781249822076308</v>
      </c>
      <c r="G80" s="20">
        <f t="shared" si="27"/>
        <v>-26.99999975007741</v>
      </c>
      <c r="H80" s="20">
        <f t="shared" si="28"/>
        <v>-19.702702569617124</v>
      </c>
      <c r="I80" s="21">
        <f t="shared" si="29"/>
      </c>
      <c r="J80" s="21">
        <f t="shared" si="30"/>
      </c>
      <c r="K80" s="21">
        <f t="shared" si="31"/>
      </c>
      <c r="L80" s="26">
        <f t="shared" si="18"/>
        <v>-2.5312500000058993</v>
      </c>
      <c r="M80" s="26">
        <f t="shared" si="19"/>
        <v>-3.0000000000082863</v>
      </c>
      <c r="N80" s="26">
        <f t="shared" si="20"/>
        <v>-2.1891891891936015</v>
      </c>
      <c r="O80" s="18">
        <f t="shared" si="21"/>
        <v>-74.66770413741473</v>
      </c>
      <c r="P80" s="18">
        <f t="shared" si="22"/>
        <v>74.66770413741473</v>
      </c>
      <c r="Q80" s="31">
        <f t="shared" si="23"/>
        <v>-699.9999929688184</v>
      </c>
      <c r="R80" s="31">
        <f t="shared" si="32"/>
        <v>-699.9999916667612</v>
      </c>
      <c r="S80" s="31">
        <f t="shared" si="33"/>
        <v>-699.9999939189681</v>
      </c>
    </row>
    <row r="81" spans="1:19" ht="12.75">
      <c r="A81" s="19">
        <f t="shared" si="24"/>
        <v>-22.96062974052402</v>
      </c>
      <c r="B81" s="3">
        <f t="shared" si="25"/>
        <v>-0.1269999999996969</v>
      </c>
      <c r="C81" s="3">
        <f t="shared" si="17"/>
        <v>-100</v>
      </c>
      <c r="D81" s="3">
        <v>59.8730000000003</v>
      </c>
      <c r="E81" s="3">
        <v>60</v>
      </c>
      <c r="F81" s="20">
        <f t="shared" si="26"/>
        <v>-22.96062974052402</v>
      </c>
      <c r="G81" s="20">
        <f t="shared" si="27"/>
        <v>-27.252336193983457</v>
      </c>
      <c r="H81" s="20">
        <f t="shared" si="28"/>
        <v>-19.83673455897576</v>
      </c>
      <c r="I81" s="21">
        <f t="shared" si="29"/>
      </c>
      <c r="J81" s="21">
        <f t="shared" si="30"/>
      </c>
      <c r="K81" s="21">
        <f t="shared" si="31"/>
      </c>
      <c r="L81" s="26">
        <f t="shared" si="18"/>
        <v>-2.5511811023682927</v>
      </c>
      <c r="M81" s="26">
        <f t="shared" si="19"/>
        <v>-3.028037383186147</v>
      </c>
      <c r="N81" s="26">
        <f t="shared" si="20"/>
        <v>-2.2040816326576054</v>
      </c>
      <c r="O81" s="18">
        <f t="shared" si="21"/>
        <v>-74.66770413741473</v>
      </c>
      <c r="P81" s="18">
        <f t="shared" si="22"/>
        <v>74.66770413741473</v>
      </c>
      <c r="Q81" s="31">
        <f t="shared" si="23"/>
        <v>-699.9999929134542</v>
      </c>
      <c r="R81" s="31">
        <f t="shared" si="32"/>
        <v>-699.9999915888797</v>
      </c>
      <c r="S81" s="31">
        <f t="shared" si="33"/>
        <v>-699.9999938776002</v>
      </c>
    </row>
    <row r="82" spans="1:19" ht="12.75">
      <c r="A82" s="19">
        <f t="shared" si="24"/>
        <v>-23.142856959258943</v>
      </c>
      <c r="B82" s="3">
        <f t="shared" si="25"/>
        <v>-0.12599999999959977</v>
      </c>
      <c r="C82" s="3">
        <f t="shared" si="17"/>
        <v>-100</v>
      </c>
      <c r="D82" s="3">
        <v>59.8740000000004</v>
      </c>
      <c r="E82" s="3">
        <v>60</v>
      </c>
      <c r="F82" s="20">
        <f t="shared" si="26"/>
        <v>-23.142856959258943</v>
      </c>
      <c r="G82" s="20">
        <f t="shared" si="27"/>
        <v>-27.509433702847957</v>
      </c>
      <c r="H82" s="20">
        <f t="shared" si="28"/>
        <v>-19.97260260298322</v>
      </c>
      <c r="I82" s="21">
        <f t="shared" si="29"/>
      </c>
      <c r="J82" s="21">
        <f t="shared" si="30"/>
      </c>
      <c r="K82" s="21">
        <f t="shared" si="31"/>
      </c>
      <c r="L82" s="26">
        <f t="shared" si="18"/>
        <v>-2.5714285714367393</v>
      </c>
      <c r="M82" s="26">
        <f t="shared" si="19"/>
        <v>-3.0566037735964464</v>
      </c>
      <c r="N82" s="26">
        <f t="shared" si="20"/>
        <v>-2.219178082197864</v>
      </c>
      <c r="O82" s="18">
        <f t="shared" si="21"/>
        <v>-74.66770413741473</v>
      </c>
      <c r="P82" s="18">
        <f t="shared" si="22"/>
        <v>74.66770413741473</v>
      </c>
      <c r="Q82" s="31">
        <f t="shared" si="23"/>
        <v>-699.9999928572113</v>
      </c>
      <c r="R82" s="31">
        <f t="shared" si="32"/>
        <v>-699.9999915095287</v>
      </c>
      <c r="S82" s="31">
        <f t="shared" si="33"/>
        <v>-699.9999938356657</v>
      </c>
    </row>
    <row r="83" spans="1:19" ht="12.75">
      <c r="A83" s="19">
        <f t="shared" si="24"/>
        <v>-23.327999813452028</v>
      </c>
      <c r="B83" s="3">
        <f t="shared" si="25"/>
        <v>-0.1249999999996021</v>
      </c>
      <c r="C83" s="3">
        <f t="shared" si="17"/>
        <v>-100</v>
      </c>
      <c r="D83" s="3">
        <v>59.8750000000004</v>
      </c>
      <c r="E83" s="3">
        <v>60</v>
      </c>
      <c r="F83" s="20">
        <f t="shared" si="26"/>
        <v>-23.327999813452028</v>
      </c>
      <c r="G83" s="20">
        <f t="shared" si="27"/>
        <v>-27.771428307046953</v>
      </c>
      <c r="H83" s="20">
        <f t="shared" si="28"/>
        <v>-20.110344688950452</v>
      </c>
      <c r="I83" s="21">
        <f t="shared" si="29"/>
      </c>
      <c r="J83" s="21">
        <f t="shared" si="30"/>
      </c>
      <c r="K83" s="21">
        <f t="shared" si="31"/>
      </c>
      <c r="L83" s="26">
        <f t="shared" si="18"/>
        <v>-2.592000000008251</v>
      </c>
      <c r="M83" s="26">
        <f t="shared" si="19"/>
        <v>-3.085714285725979</v>
      </c>
      <c r="N83" s="26">
        <f t="shared" si="20"/>
        <v>-2.234482758626821</v>
      </c>
      <c r="O83" s="18">
        <f t="shared" si="21"/>
        <v>-74.66770413741473</v>
      </c>
      <c r="P83" s="18">
        <f t="shared" si="22"/>
        <v>74.66770413741473</v>
      </c>
      <c r="Q83" s="31">
        <f t="shared" si="23"/>
        <v>-699.9999928000683</v>
      </c>
      <c r="R83" s="31">
        <f t="shared" si="32"/>
        <v>-699.9999914286667</v>
      </c>
      <c r="S83" s="31">
        <f t="shared" si="33"/>
        <v>-699.9999937931525</v>
      </c>
    </row>
    <row r="84" spans="1:19" ht="12.75">
      <c r="A84" s="19">
        <f t="shared" si="24"/>
        <v>-23.516128842690012</v>
      </c>
      <c r="B84" s="3">
        <f t="shared" si="25"/>
        <v>-0.12399999999959732</v>
      </c>
      <c r="C84" s="3">
        <f t="shared" si="17"/>
        <v>-100</v>
      </c>
      <c r="D84" s="3">
        <v>59.8760000000004</v>
      </c>
      <c r="E84" s="3">
        <v>60</v>
      </c>
      <c r="F84" s="20">
        <f t="shared" si="26"/>
        <v>-23.516128842690012</v>
      </c>
      <c r="G84" s="20">
        <f t="shared" si="27"/>
        <v>-28.03846126897248</v>
      </c>
      <c r="H84" s="20">
        <f t="shared" si="28"/>
        <v>-20.249999859432723</v>
      </c>
      <c r="I84" s="21">
        <f t="shared" si="29"/>
      </c>
      <c r="J84" s="21">
        <f t="shared" si="30"/>
      </c>
      <c r="K84" s="21">
        <f t="shared" si="31"/>
      </c>
      <c r="L84" s="26">
        <f t="shared" si="18"/>
        <v>-2.6129032258149363</v>
      </c>
      <c r="M84" s="26">
        <f t="shared" si="19"/>
        <v>-3.1153846153966778</v>
      </c>
      <c r="N84" s="26">
        <f t="shared" si="20"/>
        <v>-2.2500000000062914</v>
      </c>
      <c r="O84" s="18">
        <f t="shared" si="21"/>
        <v>-74.66770413741473</v>
      </c>
      <c r="P84" s="18">
        <f t="shared" si="22"/>
        <v>74.66770413741473</v>
      </c>
      <c r="Q84" s="31">
        <f t="shared" si="23"/>
        <v>-699.9999927420039</v>
      </c>
      <c r="R84" s="31">
        <f t="shared" si="32"/>
        <v>-699.9999913462492</v>
      </c>
      <c r="S84" s="31">
        <f t="shared" si="33"/>
        <v>-699.9999937500488</v>
      </c>
    </row>
    <row r="85" spans="1:19" ht="12.75">
      <c r="A85" s="19">
        <f t="shared" si="24"/>
        <v>-23.70731688050728</v>
      </c>
      <c r="B85" s="3">
        <f t="shared" si="25"/>
        <v>-0.12299999999959965</v>
      </c>
      <c r="C85" s="3">
        <f t="shared" si="17"/>
        <v>-100</v>
      </c>
      <c r="D85" s="3">
        <v>59.8770000000004</v>
      </c>
      <c r="E85" s="3">
        <v>60</v>
      </c>
      <c r="F85" s="20">
        <f t="shared" si="26"/>
        <v>-23.70731688050728</v>
      </c>
      <c r="G85" s="20">
        <f t="shared" si="27"/>
        <v>-28.310679336902567</v>
      </c>
      <c r="H85" s="20">
        <f t="shared" si="28"/>
        <v>-20.39160824906792</v>
      </c>
      <c r="I85" s="21">
        <f t="shared" si="29"/>
      </c>
      <c r="J85" s="21">
        <f t="shared" si="30"/>
      </c>
      <c r="K85" s="21">
        <f t="shared" si="31"/>
      </c>
      <c r="L85" s="26">
        <f t="shared" si="18"/>
        <v>-2.6341463414719883</v>
      </c>
      <c r="M85" s="26">
        <f t="shared" si="19"/>
        <v>-3.145631067973391</v>
      </c>
      <c r="N85" s="26">
        <f t="shared" si="20"/>
        <v>-2.2657342657406088</v>
      </c>
      <c r="O85" s="18">
        <f t="shared" si="21"/>
        <v>-74.66770413741473</v>
      </c>
      <c r="P85" s="18">
        <f t="shared" si="22"/>
        <v>74.66770413741473</v>
      </c>
      <c r="Q85" s="31">
        <f t="shared" si="23"/>
        <v>-699.9999926829952</v>
      </c>
      <c r="R85" s="31">
        <f t="shared" si="32"/>
        <v>-699.9999912622317</v>
      </c>
      <c r="S85" s="31">
        <f t="shared" si="33"/>
        <v>-699.9999937063424</v>
      </c>
    </row>
    <row r="86" spans="1:19" ht="12.75">
      <c r="A86" s="19">
        <f t="shared" si="24"/>
        <v>-23.90163914842701</v>
      </c>
      <c r="B86" s="3">
        <f t="shared" si="25"/>
        <v>-0.12199999999960198</v>
      </c>
      <c r="C86" s="3">
        <f t="shared" si="17"/>
        <v>-100</v>
      </c>
      <c r="D86" s="3">
        <v>59.8780000000004</v>
      </c>
      <c r="E86" s="3">
        <v>60</v>
      </c>
      <c r="F86" s="20">
        <f t="shared" si="26"/>
        <v>-23.90163914842701</v>
      </c>
      <c r="G86" s="20">
        <f t="shared" si="27"/>
        <v>-28.588235013955433</v>
      </c>
      <c r="H86" s="20">
        <f t="shared" si="28"/>
        <v>-20.535211123050136</v>
      </c>
      <c r="I86" s="21">
        <f t="shared" si="29"/>
      </c>
      <c r="J86" s="21">
        <f t="shared" si="30"/>
      </c>
      <c r="K86" s="21">
        <f t="shared" si="31"/>
      </c>
      <c r="L86" s="26">
        <f t="shared" si="18"/>
        <v>-2.655737704926697</v>
      </c>
      <c r="M86" s="26">
        <f t="shared" si="19"/>
        <v>-3.176470588247689</v>
      </c>
      <c r="N86" s="26">
        <f t="shared" si="20"/>
        <v>-2.281690140851466</v>
      </c>
      <c r="O86" s="18">
        <f t="shared" si="21"/>
        <v>-74.66770413741473</v>
      </c>
      <c r="P86" s="18">
        <f t="shared" si="22"/>
        <v>74.66770413741473</v>
      </c>
      <c r="Q86" s="31">
        <f t="shared" si="23"/>
        <v>-699.9999926230192</v>
      </c>
      <c r="R86" s="31">
        <f t="shared" si="32"/>
        <v>-699.9999911765666</v>
      </c>
      <c r="S86" s="31">
        <f t="shared" si="33"/>
        <v>-699.9999936620204</v>
      </c>
    </row>
    <row r="87" spans="1:19" ht="12.75">
      <c r="A87" s="19">
        <f t="shared" si="24"/>
        <v>-24.099173354634335</v>
      </c>
      <c r="B87" s="3">
        <f t="shared" si="25"/>
        <v>-0.12099999999959721</v>
      </c>
      <c r="C87" s="3">
        <f t="shared" si="17"/>
        <v>-100</v>
      </c>
      <c r="D87" s="3">
        <v>59.8790000000004</v>
      </c>
      <c r="E87" s="3">
        <v>60</v>
      </c>
      <c r="F87" s="20">
        <f t="shared" si="26"/>
        <v>-24.099173354634335</v>
      </c>
      <c r="G87" s="20">
        <f t="shared" si="27"/>
        <v>-28.87128684297677</v>
      </c>
      <c r="H87" s="20">
        <f t="shared" si="28"/>
        <v>-20.680850917217274</v>
      </c>
      <c r="I87" s="21">
        <f t="shared" si="29"/>
      </c>
      <c r="J87" s="21">
        <f t="shared" si="30"/>
      </c>
      <c r="K87" s="21">
        <f t="shared" si="31"/>
      </c>
      <c r="L87" s="26">
        <f t="shared" si="18"/>
        <v>-2.677685950422137</v>
      </c>
      <c r="M87" s="26">
        <f t="shared" si="19"/>
        <v>-3.2079207920920005</v>
      </c>
      <c r="N87" s="26">
        <f t="shared" si="20"/>
        <v>-2.297872340432096</v>
      </c>
      <c r="O87" s="18">
        <f t="shared" si="21"/>
        <v>-74.66770413741473</v>
      </c>
      <c r="P87" s="18">
        <f t="shared" si="22"/>
        <v>74.66770413741473</v>
      </c>
      <c r="Q87" s="31">
        <f t="shared" si="23"/>
        <v>-699.999992562052</v>
      </c>
      <c r="R87" s="31">
        <f t="shared" si="32"/>
        <v>-699.9999910892052</v>
      </c>
      <c r="S87" s="31">
        <f t="shared" si="33"/>
        <v>-699.9999936170698</v>
      </c>
    </row>
    <row r="88" spans="1:19" ht="12.75">
      <c r="A88" s="19">
        <f t="shared" si="24"/>
        <v>-24.299999797582938</v>
      </c>
      <c r="B88" s="3">
        <f t="shared" si="25"/>
        <v>-0.11999999999959954</v>
      </c>
      <c r="C88" s="3">
        <f t="shared" si="17"/>
        <v>-100</v>
      </c>
      <c r="D88" s="3">
        <v>59.8800000000004</v>
      </c>
      <c r="E88" s="3">
        <v>60</v>
      </c>
      <c r="F88" s="20">
        <f t="shared" si="26"/>
        <v>-24.299999797582938</v>
      </c>
      <c r="G88" s="20">
        <f t="shared" si="27"/>
        <v>-29.1599997085199</v>
      </c>
      <c r="H88" s="20">
        <f t="shared" si="28"/>
        <v>-20.82857127985661</v>
      </c>
      <c r="I88" s="21">
        <f t="shared" si="29"/>
      </c>
      <c r="J88" s="21">
        <f t="shared" si="30"/>
      </c>
      <c r="K88" s="21">
        <f t="shared" si="31"/>
      </c>
      <c r="L88" s="26">
        <f t="shared" si="18"/>
        <v>-2.70000000000901</v>
      </c>
      <c r="M88" s="26">
        <f t="shared" si="19"/>
        <v>-3.2400000000129747</v>
      </c>
      <c r="N88" s="26">
        <f t="shared" si="20"/>
        <v>-2.314285714292334</v>
      </c>
      <c r="O88" s="18">
        <f t="shared" si="21"/>
        <v>-74.66770413741473</v>
      </c>
      <c r="P88" s="18">
        <f t="shared" si="22"/>
        <v>74.66770413741473</v>
      </c>
      <c r="Q88" s="31">
        <f t="shared" si="23"/>
        <v>-699.9999925000685</v>
      </c>
      <c r="R88" s="31">
        <f t="shared" si="32"/>
        <v>-699.9999910000965</v>
      </c>
      <c r="S88" s="31">
        <f t="shared" si="33"/>
        <v>-699.9999935714768</v>
      </c>
    </row>
    <row r="89" spans="1:19" ht="12.75">
      <c r="A89" s="19">
        <f t="shared" si="24"/>
        <v>-24.50420147483845</v>
      </c>
      <c r="B89" s="3">
        <f t="shared" si="25"/>
        <v>-0.11899999999960187</v>
      </c>
      <c r="C89" s="3">
        <f t="shared" si="17"/>
        <v>-100</v>
      </c>
      <c r="D89" s="3">
        <v>59.8810000000004</v>
      </c>
      <c r="E89" s="3">
        <v>60</v>
      </c>
      <c r="F89" s="20">
        <f t="shared" si="26"/>
        <v>-24.50420147483845</v>
      </c>
      <c r="G89" s="20">
        <f t="shared" si="27"/>
        <v>-29.454545157146413</v>
      </c>
      <c r="H89" s="20">
        <f t="shared" si="28"/>
        <v>-20.978417115324394</v>
      </c>
      <c r="I89" s="21">
        <f t="shared" si="29"/>
      </c>
      <c r="J89" s="21">
        <f t="shared" si="30"/>
      </c>
      <c r="K89" s="21">
        <f t="shared" si="31"/>
      </c>
      <c r="L89" s="26">
        <f t="shared" si="18"/>
        <v>-2.722689075639361</v>
      </c>
      <c r="M89" s="26">
        <f t="shared" si="19"/>
        <v>-3.2727272727404335</v>
      </c>
      <c r="N89" s="26">
        <f t="shared" si="20"/>
        <v>-2.3309352518052378</v>
      </c>
      <c r="O89" s="18">
        <f t="shared" si="21"/>
        <v>-74.66770413741473</v>
      </c>
      <c r="P89" s="18">
        <f t="shared" si="22"/>
        <v>74.66770413741473</v>
      </c>
      <c r="Q89" s="31">
        <f t="shared" si="23"/>
        <v>-699.9999924370434</v>
      </c>
      <c r="R89" s="31">
        <f t="shared" si="32"/>
        <v>-699.9999909091878</v>
      </c>
      <c r="S89" s="31">
        <f t="shared" si="33"/>
        <v>-699.999993525228</v>
      </c>
    </row>
    <row r="90" spans="1:19" ht="12.75">
      <c r="A90" s="19">
        <f t="shared" si="24"/>
        <v>-24.711864197443333</v>
      </c>
      <c r="B90" s="3">
        <f t="shared" si="25"/>
        <v>-0.1179999999995971</v>
      </c>
      <c r="C90" s="3">
        <f t="shared" si="17"/>
        <v>-100</v>
      </c>
      <c r="D90" s="3">
        <v>59.8820000000004</v>
      </c>
      <c r="E90" s="3">
        <v>60</v>
      </c>
      <c r="F90" s="20">
        <f t="shared" si="26"/>
        <v>-24.711864197443333</v>
      </c>
      <c r="G90" s="20">
        <f t="shared" si="27"/>
        <v>-29.755101737318377</v>
      </c>
      <c r="H90" s="20">
        <f t="shared" si="28"/>
        <v>-21.130434629552422</v>
      </c>
      <c r="I90" s="21">
        <f t="shared" si="29"/>
      </c>
      <c r="J90" s="21">
        <f t="shared" si="30"/>
      </c>
      <c r="K90" s="21">
        <f t="shared" si="31"/>
      </c>
      <c r="L90" s="26">
        <f t="shared" si="18"/>
        <v>-2.7457627118737817</v>
      </c>
      <c r="M90" s="26">
        <f t="shared" si="19"/>
        <v>-3.3061224489931837</v>
      </c>
      <c r="N90" s="26">
        <f t="shared" si="20"/>
        <v>-2.347826086963376</v>
      </c>
      <c r="O90" s="18">
        <f t="shared" si="21"/>
        <v>-74.66770413741473</v>
      </c>
      <c r="P90" s="18">
        <f t="shared" si="22"/>
        <v>74.66770413741473</v>
      </c>
      <c r="Q90" s="31">
        <f t="shared" si="23"/>
        <v>-699.9999923729497</v>
      </c>
      <c r="R90" s="31">
        <f t="shared" si="32"/>
        <v>-699.9999908164237</v>
      </c>
      <c r="S90" s="31">
        <f t="shared" si="33"/>
        <v>-699.9999934783089</v>
      </c>
    </row>
    <row r="91" spans="1:19" ht="12.75">
      <c r="A91" s="19">
        <f t="shared" si="24"/>
        <v>-24.923076710146393</v>
      </c>
      <c r="B91" s="3">
        <f t="shared" si="25"/>
        <v>-0.11699999999959942</v>
      </c>
      <c r="C91" s="3">
        <f t="shared" si="17"/>
        <v>-100</v>
      </c>
      <c r="D91" s="3">
        <v>59.8830000000004</v>
      </c>
      <c r="E91" s="3">
        <v>60</v>
      </c>
      <c r="F91" s="20">
        <f t="shared" si="26"/>
        <v>-24.923076710146393</v>
      </c>
      <c r="G91" s="20">
        <f t="shared" si="27"/>
        <v>-30.06185536031445</v>
      </c>
      <c r="H91" s="20">
        <f t="shared" si="28"/>
        <v>-21.284671377547514</v>
      </c>
      <c r="I91" s="21">
        <f t="shared" si="29"/>
      </c>
      <c r="J91" s="21">
        <f t="shared" si="30"/>
      </c>
      <c r="K91" s="21">
        <f t="shared" si="31"/>
      </c>
      <c r="L91" s="26">
        <f t="shared" si="18"/>
        <v>-2.7692307692402496</v>
      </c>
      <c r="M91" s="26">
        <f t="shared" si="19"/>
        <v>-3.340206185580804</v>
      </c>
      <c r="N91" s="26">
        <f t="shared" si="20"/>
        <v>-2.36496350365655</v>
      </c>
      <c r="O91" s="18">
        <f t="shared" si="21"/>
        <v>-74.66770413741473</v>
      </c>
      <c r="P91" s="18">
        <f t="shared" si="22"/>
        <v>74.66770413741473</v>
      </c>
      <c r="Q91" s="31">
        <f t="shared" si="23"/>
        <v>-699.9999923077607</v>
      </c>
      <c r="R91" s="31">
        <f t="shared" si="32"/>
        <v>-699.9999907217469</v>
      </c>
      <c r="S91" s="31">
        <f t="shared" si="33"/>
        <v>-699.9999934307049</v>
      </c>
    </row>
    <row r="92" spans="1:19" ht="12.75">
      <c r="A92" s="19">
        <f t="shared" si="24"/>
        <v>-25.137930817864667</v>
      </c>
      <c r="B92" s="3">
        <f t="shared" si="25"/>
        <v>-0.11599999999960176</v>
      </c>
      <c r="C92" s="3">
        <f t="shared" si="17"/>
        <v>-100</v>
      </c>
      <c r="D92" s="3">
        <v>59.8840000000004</v>
      </c>
      <c r="E92" s="3">
        <v>60</v>
      </c>
      <c r="F92" s="20">
        <f t="shared" si="26"/>
        <v>-25.137930817864667</v>
      </c>
      <c r="G92" s="20">
        <f t="shared" si="27"/>
        <v>-30.374999683723054</v>
      </c>
      <c r="H92" s="20">
        <f t="shared" si="28"/>
        <v>-21.441176312996447</v>
      </c>
      <c r="I92" s="21">
        <f t="shared" si="29"/>
      </c>
      <c r="J92" s="21">
        <f t="shared" si="30"/>
      </c>
      <c r="K92" s="21">
        <f t="shared" si="31"/>
      </c>
      <c r="L92" s="26">
        <f t="shared" si="18"/>
        <v>-2.793103448285451</v>
      </c>
      <c r="M92" s="26">
        <f t="shared" si="19"/>
        <v>-3.375000000014001</v>
      </c>
      <c r="N92" s="26">
        <f t="shared" si="20"/>
        <v>-2.3823529411834468</v>
      </c>
      <c r="O92" s="18">
        <f t="shared" si="21"/>
        <v>-74.66770413741473</v>
      </c>
      <c r="P92" s="18">
        <f t="shared" si="22"/>
        <v>74.66770413741473</v>
      </c>
      <c r="Q92" s="31">
        <f t="shared" si="23"/>
        <v>-699.9999922414478</v>
      </c>
      <c r="R92" s="31">
        <f t="shared" si="32"/>
        <v>-699.9999906250978</v>
      </c>
      <c r="S92" s="31">
        <f t="shared" si="33"/>
        <v>-699.9999933824006</v>
      </c>
    </row>
    <row r="93" spans="1:19" ht="12.75">
      <c r="A93" s="19">
        <f t="shared" si="24"/>
        <v>-25.35652151872973</v>
      </c>
      <c r="B93" s="3">
        <f t="shared" si="25"/>
        <v>-0.11499999999959698</v>
      </c>
      <c r="C93" s="3">
        <f t="shared" si="17"/>
        <v>-100</v>
      </c>
      <c r="D93" s="3">
        <v>59.8850000000004</v>
      </c>
      <c r="E93" s="3">
        <v>60</v>
      </c>
      <c r="F93" s="20">
        <f t="shared" si="26"/>
        <v>-25.35652151872973</v>
      </c>
      <c r="G93" s="20">
        <f t="shared" si="27"/>
        <v>-30.694736519136328</v>
      </c>
      <c r="H93" s="20">
        <f t="shared" si="28"/>
        <v>-21.59999984006562</v>
      </c>
      <c r="I93" s="21">
        <f t="shared" si="29"/>
      </c>
      <c r="J93" s="21">
        <f t="shared" si="30"/>
      </c>
      <c r="K93" s="21">
        <f t="shared" si="31"/>
      </c>
      <c r="L93" s="26">
        <f t="shared" si="18"/>
        <v>-2.8173913043576992</v>
      </c>
      <c r="M93" s="26">
        <f t="shared" si="19"/>
        <v>-3.410526315803942</v>
      </c>
      <c r="N93" s="26">
        <f t="shared" si="20"/>
        <v>-2.4000000000071644</v>
      </c>
      <c r="O93" s="18">
        <f t="shared" si="21"/>
        <v>-74.66770413741473</v>
      </c>
      <c r="P93" s="18">
        <f t="shared" si="22"/>
        <v>74.66770413741473</v>
      </c>
      <c r="Q93" s="31">
        <f t="shared" si="23"/>
        <v>-699.9999921739816</v>
      </c>
      <c r="R93" s="31">
        <f t="shared" si="32"/>
        <v>-699.9999905264139</v>
      </c>
      <c r="S93" s="31">
        <f t="shared" si="33"/>
        <v>-699.9999933333809</v>
      </c>
    </row>
    <row r="94" spans="1:19" ht="12.75">
      <c r="A94" s="19">
        <f t="shared" si="24"/>
        <v>-25.57894714413617</v>
      </c>
      <c r="B94" s="3">
        <f t="shared" si="25"/>
        <v>-0.11399999999959931</v>
      </c>
      <c r="C94" s="3">
        <f t="shared" si="17"/>
        <v>-100</v>
      </c>
      <c r="D94" s="3">
        <v>59.8860000000004</v>
      </c>
      <c r="E94" s="3">
        <v>60</v>
      </c>
      <c r="F94" s="20">
        <f t="shared" si="26"/>
        <v>-25.57894714413617</v>
      </c>
      <c r="G94" s="20">
        <f t="shared" si="27"/>
        <v>-31.02127626586672</v>
      </c>
      <c r="H94" s="20">
        <f t="shared" si="28"/>
        <v>-21.76119386751999</v>
      </c>
      <c r="I94" s="21">
        <f t="shared" si="29"/>
      </c>
      <c r="J94" s="21">
        <f t="shared" si="30"/>
      </c>
      <c r="K94" s="21">
        <f t="shared" si="31"/>
      </c>
      <c r="L94" s="26">
        <f t="shared" si="18"/>
        <v>-2.8421052631678836</v>
      </c>
      <c r="M94" s="26">
        <f t="shared" si="19"/>
        <v>-3.4468085106529904</v>
      </c>
      <c r="N94" s="26">
        <f t="shared" si="20"/>
        <v>-2.4179104477684237</v>
      </c>
      <c r="O94" s="18">
        <f t="shared" si="21"/>
        <v>-74.66770413741473</v>
      </c>
      <c r="P94" s="18">
        <f t="shared" si="22"/>
        <v>74.66770413741473</v>
      </c>
      <c r="Q94" s="31">
        <f t="shared" si="23"/>
        <v>-699.9999921053316</v>
      </c>
      <c r="R94" s="31">
        <f t="shared" si="32"/>
        <v>-699.9999904256302</v>
      </c>
      <c r="S94" s="31">
        <f t="shared" si="33"/>
        <v>-699.9999932836295</v>
      </c>
    </row>
    <row r="95" spans="1:19" ht="12.75">
      <c r="A95" s="19">
        <f t="shared" si="24"/>
        <v>-25.805309506240633</v>
      </c>
      <c r="B95" s="3">
        <f t="shared" si="25"/>
        <v>-0.11299999999960164</v>
      </c>
      <c r="C95" s="3">
        <f t="shared" si="17"/>
        <v>-100</v>
      </c>
      <c r="D95" s="3">
        <v>59.8870000000004</v>
      </c>
      <c r="E95" s="3">
        <v>60</v>
      </c>
      <c r="F95" s="20">
        <f t="shared" si="26"/>
        <v>-25.805309506240633</v>
      </c>
      <c r="G95" s="20">
        <f t="shared" si="27"/>
        <v>-31.354838372666357</v>
      </c>
      <c r="H95" s="20">
        <f t="shared" si="28"/>
        <v>-21.924811865293794</v>
      </c>
      <c r="I95" s="21">
        <f t="shared" si="29"/>
      </c>
      <c r="J95" s="21">
        <f t="shared" si="30"/>
      </c>
      <c r="K95" s="21">
        <f t="shared" si="31"/>
      </c>
      <c r="L95" s="26">
        <f t="shared" si="18"/>
        <v>-2.8672566371782495</v>
      </c>
      <c r="M95" s="26">
        <f t="shared" si="19"/>
        <v>-3.483870967756858</v>
      </c>
      <c r="N95" s="26">
        <f t="shared" si="20"/>
        <v>-2.4360902255712062</v>
      </c>
      <c r="O95" s="18">
        <f t="shared" si="21"/>
        <v>-74.66770413741473</v>
      </c>
      <c r="P95" s="18">
        <f t="shared" si="22"/>
        <v>74.66770413741473</v>
      </c>
      <c r="Q95" s="31">
        <f t="shared" si="23"/>
        <v>-699.9999920354666</v>
      </c>
      <c r="R95" s="31">
        <f t="shared" si="32"/>
        <v>-699.9999903226794</v>
      </c>
      <c r="S95" s="31">
        <f t="shared" si="33"/>
        <v>-699.9999932331299</v>
      </c>
    </row>
    <row r="96" spans="1:19" ht="12.75">
      <c r="A96" s="19">
        <f t="shared" si="24"/>
        <v>-26.03571405334824</v>
      </c>
      <c r="B96" s="3">
        <f t="shared" si="25"/>
        <v>-0.11199999999959687</v>
      </c>
      <c r="C96" s="3">
        <f t="shared" si="17"/>
        <v>-100</v>
      </c>
      <c r="D96" s="3">
        <v>59.8880000000004</v>
      </c>
      <c r="E96" s="3">
        <v>60</v>
      </c>
      <c r="F96" s="20">
        <f t="shared" si="26"/>
        <v>-26.03571405334824</v>
      </c>
      <c r="G96" s="20">
        <f t="shared" si="27"/>
        <v>-31.695651829537457</v>
      </c>
      <c r="H96" s="20">
        <f t="shared" si="28"/>
        <v>-22.09090892362234</v>
      </c>
      <c r="I96" s="21">
        <f t="shared" si="29"/>
      </c>
      <c r="J96" s="21">
        <f t="shared" si="30"/>
      </c>
      <c r="K96" s="21">
        <f t="shared" si="31"/>
      </c>
      <c r="L96" s="26">
        <f t="shared" si="18"/>
        <v>-2.892857142867555</v>
      </c>
      <c r="M96" s="26">
        <f t="shared" si="19"/>
        <v>-3.5217391304502144</v>
      </c>
      <c r="N96" s="26">
        <f t="shared" si="20"/>
        <v>-2.4545454545529504</v>
      </c>
      <c r="O96" s="18">
        <f t="shared" si="21"/>
        <v>-74.66770413741473</v>
      </c>
      <c r="P96" s="18">
        <f t="shared" si="22"/>
        <v>74.66770413741473</v>
      </c>
      <c r="Q96" s="31">
        <f t="shared" si="23"/>
        <v>-699.9999919643541</v>
      </c>
      <c r="R96" s="31">
        <f t="shared" si="32"/>
        <v>-699.9999902174902</v>
      </c>
      <c r="S96" s="31">
        <f t="shared" si="33"/>
        <v>-699.9999931818653</v>
      </c>
    </row>
    <row r="97" spans="1:19" ht="12.75">
      <c r="A97" s="19">
        <f t="shared" si="24"/>
        <v>-26.270270033698022</v>
      </c>
      <c r="B97" s="3">
        <f t="shared" si="25"/>
        <v>-0.1109999999995992</v>
      </c>
      <c r="C97" s="3">
        <f t="shared" si="17"/>
        <v>-100</v>
      </c>
      <c r="D97" s="3">
        <v>59.8890000000004</v>
      </c>
      <c r="E97" s="3">
        <v>60</v>
      </c>
      <c r="F97" s="20">
        <f t="shared" si="26"/>
        <v>-26.270270033698022</v>
      </c>
      <c r="G97" s="20">
        <f t="shared" si="27"/>
        <v>-32.04395569196933</v>
      </c>
      <c r="H97" s="20">
        <f t="shared" si="28"/>
        <v>-22.25954181488192</v>
      </c>
      <c r="I97" s="21">
        <f t="shared" si="29"/>
      </c>
      <c r="J97" s="21">
        <f t="shared" si="30"/>
      </c>
      <c r="K97" s="21">
        <f t="shared" si="31"/>
      </c>
      <c r="L97" s="26">
        <f t="shared" si="18"/>
        <v>-2.9189189189294584</v>
      </c>
      <c r="M97" s="26">
        <f t="shared" si="19"/>
        <v>-3.560439560455242</v>
      </c>
      <c r="N97" s="26">
        <f t="shared" si="20"/>
        <v>-2.4732824427556586</v>
      </c>
      <c r="O97" s="18">
        <f t="shared" si="21"/>
        <v>-74.66770413741473</v>
      </c>
      <c r="P97" s="18">
        <f t="shared" si="22"/>
        <v>74.66770413741473</v>
      </c>
      <c r="Q97" s="31">
        <f t="shared" si="23"/>
        <v>-699.9999918919605</v>
      </c>
      <c r="R97" s="31">
        <f t="shared" si="32"/>
        <v>-699.9999901099894</v>
      </c>
      <c r="S97" s="31">
        <f t="shared" si="33"/>
        <v>-699.9999931298179</v>
      </c>
    </row>
    <row r="98" spans="1:19" ht="12.75">
      <c r="A98" s="19">
        <f t="shared" si="24"/>
        <v>-26.509090668197214</v>
      </c>
      <c r="B98" s="3">
        <f t="shared" si="25"/>
        <v>-0.10999999999960153</v>
      </c>
      <c r="C98" s="3">
        <f t="shared" si="17"/>
        <v>-100</v>
      </c>
      <c r="D98" s="3">
        <v>59.8900000000004</v>
      </c>
      <c r="E98" s="3">
        <v>60</v>
      </c>
      <c r="F98" s="20">
        <f t="shared" si="26"/>
        <v>-26.509090668197214</v>
      </c>
      <c r="G98" s="20">
        <f t="shared" si="27"/>
        <v>-32.39999964014704</v>
      </c>
      <c r="H98" s="20">
        <f t="shared" si="28"/>
        <v>-22.430769058294768</v>
      </c>
      <c r="I98" s="21">
        <f t="shared" si="29"/>
      </c>
      <c r="J98" s="21">
        <f t="shared" si="30"/>
      </c>
      <c r="K98" s="21">
        <f t="shared" si="31"/>
      </c>
      <c r="L98" s="26">
        <f t="shared" si="18"/>
        <v>-2.945454545465215</v>
      </c>
      <c r="M98" s="26">
        <f t="shared" si="19"/>
        <v>-3.6000000000159385</v>
      </c>
      <c r="N98" s="26">
        <f t="shared" si="20"/>
        <v>-2.4923076923153316</v>
      </c>
      <c r="O98" s="18">
        <f t="shared" si="21"/>
        <v>-74.66770413741473</v>
      </c>
      <c r="P98" s="18">
        <f t="shared" si="22"/>
        <v>74.66770413741473</v>
      </c>
      <c r="Q98" s="31">
        <f t="shared" si="23"/>
        <v>-699.9999918182501</v>
      </c>
      <c r="R98" s="31">
        <f t="shared" si="32"/>
        <v>-699.9999900000997</v>
      </c>
      <c r="S98" s="31">
        <f t="shared" si="33"/>
        <v>-699.9999930769699</v>
      </c>
    </row>
    <row r="99" spans="1:19" ht="12.75">
      <c r="A99" s="19">
        <f t="shared" si="24"/>
        <v>-26.752293332648765</v>
      </c>
      <c r="B99" s="3">
        <f t="shared" si="25"/>
        <v>-0.10899999999959675</v>
      </c>
      <c r="C99" s="3">
        <f t="shared" si="17"/>
        <v>-100</v>
      </c>
      <c r="D99" s="3">
        <v>59.8910000000004</v>
      </c>
      <c r="E99" s="3">
        <v>60</v>
      </c>
      <c r="F99" s="20">
        <f t="shared" si="26"/>
        <v>-26.752293332648765</v>
      </c>
      <c r="G99" s="20">
        <f t="shared" si="27"/>
        <v>-32.76404457583698</v>
      </c>
      <c r="H99" s="20">
        <f t="shared" si="28"/>
        <v>-22.604650987632674</v>
      </c>
      <c r="I99" s="21">
        <f t="shared" si="29"/>
      </c>
      <c r="J99" s="21">
        <f t="shared" si="30"/>
      </c>
      <c r="K99" s="21">
        <f t="shared" si="31"/>
      </c>
      <c r="L99" s="26">
        <f t="shared" si="18"/>
        <v>-2.9724770642311795</v>
      </c>
      <c r="M99" s="26">
        <f t="shared" si="19"/>
        <v>-3.6404494382187416</v>
      </c>
      <c r="N99" s="26">
        <f t="shared" si="20"/>
        <v>-2.5116279069845953</v>
      </c>
      <c r="O99" s="18">
        <f t="shared" si="21"/>
        <v>-74.66770413741473</v>
      </c>
      <c r="P99" s="18">
        <f t="shared" si="22"/>
        <v>74.66770413741473</v>
      </c>
      <c r="Q99" s="31">
        <f t="shared" si="23"/>
        <v>-699.9999917431877</v>
      </c>
      <c r="R99" s="31">
        <f t="shared" si="32"/>
        <v>-699.9999898877405</v>
      </c>
      <c r="S99" s="31">
        <f t="shared" si="33"/>
        <v>-699.9999930233024</v>
      </c>
    </row>
    <row r="100" spans="1:19" ht="12.75">
      <c r="A100" s="19">
        <f t="shared" si="24"/>
        <v>-26.99999975010228</v>
      </c>
      <c r="B100" s="3">
        <f t="shared" si="25"/>
        <v>-0.10799999999959908</v>
      </c>
      <c r="C100" s="3">
        <f t="shared" si="17"/>
        <v>-100</v>
      </c>
      <c r="D100" s="3">
        <v>59.8920000000004</v>
      </c>
      <c r="E100" s="3">
        <v>60</v>
      </c>
      <c r="F100" s="20">
        <f t="shared" si="26"/>
        <v>-26.99999975010228</v>
      </c>
      <c r="G100" s="20">
        <f t="shared" si="27"/>
        <v>-33.13636325996871</v>
      </c>
      <c r="H100" s="20">
        <f t="shared" si="28"/>
        <v>-22.78124982209401</v>
      </c>
      <c r="I100" s="21">
        <f t="shared" si="29"/>
      </c>
      <c r="J100" s="21">
        <f t="shared" si="30"/>
      </c>
      <c r="K100" s="21">
        <f t="shared" si="31"/>
      </c>
      <c r="L100" s="26">
        <f t="shared" si="18"/>
        <v>-3.000000000011136</v>
      </c>
      <c r="M100" s="26">
        <f t="shared" si="19"/>
        <v>-3.681818181834956</v>
      </c>
      <c r="N100" s="26">
        <f t="shared" si="20"/>
        <v>-2.5312500000079283</v>
      </c>
      <c r="O100" s="18">
        <f t="shared" si="21"/>
        <v>-74.66770413741473</v>
      </c>
      <c r="P100" s="18">
        <f t="shared" si="22"/>
        <v>74.66770413741473</v>
      </c>
      <c r="Q100" s="31">
        <f t="shared" si="23"/>
        <v>-699.9999916667351</v>
      </c>
      <c r="R100" s="31">
        <f t="shared" si="32"/>
        <v>-699.9999897728278</v>
      </c>
      <c r="S100" s="31">
        <f t="shared" si="33"/>
        <v>-699.9999929687963</v>
      </c>
    </row>
    <row r="101" spans="1:19" ht="12.75">
      <c r="A101" s="19">
        <f t="shared" si="24"/>
        <v>-27.252336194006983</v>
      </c>
      <c r="B101" s="3">
        <f t="shared" si="25"/>
        <v>-0.10699999999960141</v>
      </c>
      <c r="C101" s="3">
        <f t="shared" si="17"/>
        <v>-100</v>
      </c>
      <c r="D101" s="3">
        <v>59.8930000000004</v>
      </c>
      <c r="E101" s="3">
        <v>60</v>
      </c>
      <c r="F101" s="20">
        <f t="shared" si="26"/>
        <v>-27.252336194006983</v>
      </c>
      <c r="G101" s="20">
        <f t="shared" si="27"/>
        <v>-33.517240994212</v>
      </c>
      <c r="H101" s="20">
        <f t="shared" si="28"/>
        <v>-22.960629740540718</v>
      </c>
      <c r="I101" s="21">
        <f t="shared" si="29"/>
      </c>
      <c r="J101" s="21">
        <f t="shared" si="30"/>
      </c>
      <c r="K101" s="21">
        <f t="shared" si="31"/>
      </c>
      <c r="L101" s="26">
        <f t="shared" si="18"/>
        <v>-3.0280373831888494</v>
      </c>
      <c r="M101" s="26">
        <f t="shared" si="19"/>
        <v>-3.724137931051544</v>
      </c>
      <c r="N101" s="26">
        <f t="shared" si="20"/>
        <v>-2.5511811023702116</v>
      </c>
      <c r="O101" s="18">
        <f t="shared" si="21"/>
        <v>-74.66770413741473</v>
      </c>
      <c r="P101" s="18">
        <f t="shared" si="22"/>
        <v>74.66770413741473</v>
      </c>
      <c r="Q101" s="31">
        <f t="shared" si="23"/>
        <v>-699.9999915888534</v>
      </c>
      <c r="R101" s="31">
        <f t="shared" si="32"/>
        <v>-699.9999896552731</v>
      </c>
      <c r="S101" s="31">
        <f t="shared" si="33"/>
        <v>-699.999992913432</v>
      </c>
    </row>
    <row r="102" spans="1:19" ht="12.75">
      <c r="A102" s="19">
        <f t="shared" si="24"/>
        <v>-27.509433702847957</v>
      </c>
      <c r="B102" s="3">
        <f t="shared" si="25"/>
        <v>-0.10599999999959664</v>
      </c>
      <c r="C102" s="3">
        <f t="shared" si="17"/>
        <v>-100</v>
      </c>
      <c r="D102" s="3">
        <v>59.8940000000004</v>
      </c>
      <c r="E102" s="3">
        <v>60</v>
      </c>
      <c r="F102" s="20">
        <f t="shared" si="26"/>
        <v>-27.509433702847957</v>
      </c>
      <c r="G102" s="20">
        <f t="shared" si="27"/>
        <v>-33.90697635008171</v>
      </c>
      <c r="H102" s="20">
        <f t="shared" si="28"/>
        <v>-23.142856959258943</v>
      </c>
      <c r="I102" s="21">
        <f t="shared" si="29"/>
      </c>
      <c r="J102" s="21">
        <f t="shared" si="30"/>
      </c>
      <c r="K102" s="21">
        <f t="shared" si="31"/>
      </c>
      <c r="L102" s="26">
        <f t="shared" si="18"/>
        <v>-3.0566037735965366</v>
      </c>
      <c r="M102" s="26">
        <f t="shared" si="19"/>
        <v>-3.767441860482786</v>
      </c>
      <c r="N102" s="26">
        <f t="shared" si="20"/>
        <v>-2.5714285714368033</v>
      </c>
      <c r="O102" s="18">
        <f t="shared" si="21"/>
        <v>-74.66770413741473</v>
      </c>
      <c r="P102" s="18">
        <f t="shared" si="22"/>
        <v>74.66770413741473</v>
      </c>
      <c r="Q102" s="31">
        <f t="shared" si="23"/>
        <v>-699.9999915095023</v>
      </c>
      <c r="R102" s="31">
        <f t="shared" si="32"/>
        <v>-699.9999895349848</v>
      </c>
      <c r="S102" s="31">
        <f t="shared" si="33"/>
        <v>-699.9999928571889</v>
      </c>
    </row>
    <row r="103" spans="1:19" ht="12.75">
      <c r="A103" s="19">
        <f t="shared" si="24"/>
        <v>-27.77142830707326</v>
      </c>
      <c r="B103" s="3">
        <f t="shared" si="25"/>
        <v>-0.1049999999994995</v>
      </c>
      <c r="C103" s="3">
        <f t="shared" si="17"/>
        <v>-100</v>
      </c>
      <c r="D103" s="3">
        <v>59.8950000000005</v>
      </c>
      <c r="E103" s="3">
        <v>60</v>
      </c>
      <c r="F103" s="20">
        <f t="shared" si="26"/>
        <v>-27.77142830707326</v>
      </c>
      <c r="G103" s="20">
        <f t="shared" si="27"/>
        <v>-34.30588194954843</v>
      </c>
      <c r="H103" s="20">
        <f t="shared" si="28"/>
        <v>-23.327999813470594</v>
      </c>
      <c r="I103" s="21">
        <f t="shared" si="29"/>
      </c>
      <c r="J103" s="21">
        <f t="shared" si="30"/>
      </c>
      <c r="K103" s="21">
        <f t="shared" si="31"/>
      </c>
      <c r="L103" s="26">
        <f t="shared" si="18"/>
        <v>-3.085714285728994</v>
      </c>
      <c r="M103" s="26">
        <f t="shared" si="19"/>
        <v>-3.811764705904798</v>
      </c>
      <c r="N103" s="26">
        <f t="shared" si="20"/>
        <v>-2.592000000010378</v>
      </c>
      <c r="O103" s="18">
        <f t="shared" si="21"/>
        <v>-74.66770413741473</v>
      </c>
      <c r="P103" s="18">
        <f t="shared" si="22"/>
        <v>74.66770413741473</v>
      </c>
      <c r="Q103" s="31">
        <f t="shared" si="23"/>
        <v>-699.9999914286399</v>
      </c>
      <c r="R103" s="31">
        <f t="shared" si="32"/>
        <v>-699.9999894118663</v>
      </c>
      <c r="S103" s="31">
        <f t="shared" si="33"/>
        <v>-699.9999928000459</v>
      </c>
    </row>
    <row r="104" spans="1:19" ht="12.75">
      <c r="A104" s="19">
        <f t="shared" si="24"/>
        <v>-28.038461268997384</v>
      </c>
      <c r="B104" s="3">
        <f t="shared" si="25"/>
        <v>-0.10399999999950182</v>
      </c>
      <c r="C104" s="3">
        <f t="shared" si="17"/>
        <v>-100</v>
      </c>
      <c r="D104" s="3">
        <v>59.8960000000005</v>
      </c>
      <c r="E104" s="3">
        <v>60</v>
      </c>
      <c r="F104" s="20">
        <f t="shared" si="26"/>
        <v>-28.038461268997384</v>
      </c>
      <c r="G104" s="20">
        <f t="shared" si="27"/>
        <v>-34.71428530123021</v>
      </c>
      <c r="H104" s="20">
        <f t="shared" si="28"/>
        <v>-23.51612884270753</v>
      </c>
      <c r="I104" s="21">
        <f t="shared" si="29"/>
      </c>
      <c r="J104" s="21">
        <f t="shared" si="30"/>
      </c>
      <c r="K104" s="21">
        <f t="shared" si="31"/>
      </c>
      <c r="L104" s="26">
        <f t="shared" si="18"/>
        <v>-3.115384615399538</v>
      </c>
      <c r="M104" s="26">
        <f t="shared" si="19"/>
        <v>-3.8571428571657322</v>
      </c>
      <c r="N104" s="26">
        <f t="shared" si="20"/>
        <v>-2.612903225816949</v>
      </c>
      <c r="O104" s="18">
        <f t="shared" si="21"/>
        <v>-74.66770413741473</v>
      </c>
      <c r="P104" s="18">
        <f t="shared" si="22"/>
        <v>74.66770413741473</v>
      </c>
      <c r="Q104" s="31">
        <f t="shared" si="23"/>
        <v>-699.9999913462223</v>
      </c>
      <c r="R104" s="31">
        <f t="shared" si="32"/>
        <v>-699.9999892858161</v>
      </c>
      <c r="S104" s="31">
        <f t="shared" si="33"/>
        <v>-699.9999927419813</v>
      </c>
    </row>
    <row r="105" spans="1:19" ht="12.75">
      <c r="A105" s="19">
        <f t="shared" si="24"/>
        <v>-28.31067933692991</v>
      </c>
      <c r="B105" s="3">
        <f t="shared" si="25"/>
        <v>-0.10299999999949705</v>
      </c>
      <c r="C105" s="3">
        <f t="shared" si="17"/>
        <v>-100</v>
      </c>
      <c r="D105" s="3">
        <v>59.8970000000005</v>
      </c>
      <c r="E105" s="3">
        <v>60</v>
      </c>
      <c r="F105" s="20">
        <f t="shared" si="26"/>
        <v>-28.31067933692991</v>
      </c>
      <c r="G105" s="20">
        <f t="shared" si="27"/>
        <v>-35.132529697415315</v>
      </c>
      <c r="H105" s="20">
        <f t="shared" si="28"/>
        <v>-23.707316880526452</v>
      </c>
      <c r="I105" s="21">
        <f t="shared" si="29"/>
      </c>
      <c r="J105" s="21">
        <f t="shared" si="30"/>
      </c>
      <c r="K105" s="21">
        <f t="shared" si="31"/>
      </c>
      <c r="L105" s="26">
        <f t="shared" si="18"/>
        <v>-3.1456310679765247</v>
      </c>
      <c r="M105" s="26">
        <f t="shared" si="19"/>
        <v>-3.90361445785498</v>
      </c>
      <c r="N105" s="26">
        <f t="shared" si="20"/>
        <v>-2.6341463414741852</v>
      </c>
      <c r="O105" s="18">
        <f t="shared" si="21"/>
        <v>-74.66770413741473</v>
      </c>
      <c r="P105" s="18">
        <f t="shared" si="22"/>
        <v>74.66770413741473</v>
      </c>
      <c r="Q105" s="31">
        <f t="shared" si="23"/>
        <v>-699.9999912622043</v>
      </c>
      <c r="R105" s="31">
        <f t="shared" si="32"/>
        <v>-699.9999891567288</v>
      </c>
      <c r="S105" s="31">
        <f t="shared" si="33"/>
        <v>-699.9999926829723</v>
      </c>
    </row>
    <row r="106" spans="1:19" ht="12.75">
      <c r="A106" s="19">
        <f t="shared" si="24"/>
        <v>-28.58823501398331</v>
      </c>
      <c r="B106" s="3">
        <f t="shared" si="25"/>
        <v>-0.10199999999949938</v>
      </c>
      <c r="C106" s="3">
        <f t="shared" si="17"/>
        <v>-100</v>
      </c>
      <c r="D106" s="3">
        <v>59.8980000000005</v>
      </c>
      <c r="E106" s="3">
        <v>60</v>
      </c>
      <c r="F106" s="20">
        <f t="shared" si="26"/>
        <v>-28.58823501398331</v>
      </c>
      <c r="G106" s="20">
        <f t="shared" si="27"/>
        <v>-35.560975176306826</v>
      </c>
      <c r="H106" s="20">
        <f t="shared" si="28"/>
        <v>-23.9016391484465</v>
      </c>
      <c r="I106" s="21">
        <f t="shared" si="29"/>
      </c>
      <c r="J106" s="21">
        <f t="shared" si="30"/>
      </c>
      <c r="K106" s="21">
        <f t="shared" si="31"/>
      </c>
      <c r="L106" s="26">
        <f t="shared" si="18"/>
        <v>-3.1764705882508837</v>
      </c>
      <c r="M106" s="26">
        <f t="shared" si="19"/>
        <v>-3.9512195122192444</v>
      </c>
      <c r="N106" s="26">
        <f t="shared" si="20"/>
        <v>-2.6557377049289297</v>
      </c>
      <c r="O106" s="18">
        <f t="shared" si="21"/>
        <v>-74.66770413741473</v>
      </c>
      <c r="P106" s="18">
        <f t="shared" si="22"/>
        <v>74.66770413741473</v>
      </c>
      <c r="Q106" s="31">
        <f t="shared" si="23"/>
        <v>-699.999991176539</v>
      </c>
      <c r="R106" s="31">
        <f t="shared" si="32"/>
        <v>-699.9999890244931</v>
      </c>
      <c r="S106" s="31">
        <f t="shared" si="33"/>
        <v>-699.9999926229962</v>
      </c>
    </row>
    <row r="107" spans="1:19" ht="12.75">
      <c r="A107" s="19">
        <f t="shared" si="24"/>
        <v>-28.871286843003173</v>
      </c>
      <c r="B107" s="3">
        <f t="shared" si="25"/>
        <v>-0.10099999999950171</v>
      </c>
      <c r="C107" s="3">
        <f t="shared" si="17"/>
        <v>-100</v>
      </c>
      <c r="D107" s="3">
        <v>59.8990000000005</v>
      </c>
      <c r="E107" s="3">
        <v>60</v>
      </c>
      <c r="F107" s="20">
        <f t="shared" si="26"/>
        <v>-28.871286843003173</v>
      </c>
      <c r="G107" s="20">
        <f t="shared" si="27"/>
        <v>-35.999999555781145</v>
      </c>
      <c r="H107" s="20">
        <f t="shared" si="28"/>
        <v>-24.099173354652734</v>
      </c>
      <c r="I107" s="21">
        <f t="shared" si="29"/>
      </c>
      <c r="J107" s="21">
        <f t="shared" si="30"/>
      </c>
      <c r="K107" s="21">
        <f t="shared" si="31"/>
      </c>
      <c r="L107" s="26">
        <f t="shared" si="18"/>
        <v>-3.207920792095034</v>
      </c>
      <c r="M107" s="26">
        <f t="shared" si="19"/>
        <v>-4.000000000024606</v>
      </c>
      <c r="N107" s="26">
        <f t="shared" si="20"/>
        <v>-2.6776859504242494</v>
      </c>
      <c r="O107" s="18">
        <f t="shared" si="21"/>
        <v>-74.66770413741473</v>
      </c>
      <c r="P107" s="18">
        <f t="shared" si="22"/>
        <v>74.66770413741473</v>
      </c>
      <c r="Q107" s="31">
        <f t="shared" si="23"/>
        <v>-699.9999910891773</v>
      </c>
      <c r="R107" s="31">
        <f t="shared" si="32"/>
        <v>-699.9999888889921</v>
      </c>
      <c r="S107" s="31">
        <f t="shared" si="33"/>
        <v>-699.9999925620286</v>
      </c>
    </row>
    <row r="108" spans="1:19" ht="12.75">
      <c r="A108" s="19">
        <f t="shared" si="24"/>
        <v>-29.159999708548906</v>
      </c>
      <c r="B108" s="3">
        <f t="shared" si="25"/>
        <v>-0.09999999999949694</v>
      </c>
      <c r="C108" s="3">
        <f t="shared" si="17"/>
        <v>-100</v>
      </c>
      <c r="D108" s="3">
        <v>59.9000000000005</v>
      </c>
      <c r="E108" s="3">
        <v>60</v>
      </c>
      <c r="F108" s="20">
        <f t="shared" si="26"/>
        <v>-29.159999708548906</v>
      </c>
      <c r="G108" s="20">
        <f t="shared" si="27"/>
        <v>-36.4499995446084</v>
      </c>
      <c r="H108" s="20">
        <f t="shared" si="28"/>
        <v>-24.299999797603082</v>
      </c>
      <c r="I108" s="21">
        <f t="shared" si="29"/>
      </c>
      <c r="J108" s="21">
        <f t="shared" si="30"/>
      </c>
      <c r="K108" s="21">
        <f t="shared" si="31"/>
      </c>
      <c r="L108" s="26">
        <f t="shared" si="18"/>
        <v>-3.2400000000162987</v>
      </c>
      <c r="M108" s="26">
        <f t="shared" si="19"/>
        <v>-4.0500000000254675</v>
      </c>
      <c r="N108" s="26">
        <f t="shared" si="20"/>
        <v>-2.7000000000113182</v>
      </c>
      <c r="O108" s="18">
        <f t="shared" si="21"/>
        <v>-74.66770413741473</v>
      </c>
      <c r="P108" s="18">
        <f t="shared" si="22"/>
        <v>74.66770413741473</v>
      </c>
      <c r="Q108" s="31">
        <f t="shared" si="23"/>
        <v>-699.9999910000683</v>
      </c>
      <c r="R108" s="31">
        <f t="shared" si="32"/>
        <v>-699.9999887501037</v>
      </c>
      <c r="S108" s="31">
        <f t="shared" si="33"/>
        <v>-699.999992500045</v>
      </c>
    </row>
    <row r="109" spans="1:19" ht="12.75">
      <c r="A109" s="19">
        <f t="shared" si="24"/>
        <v>-29.454545157176007</v>
      </c>
      <c r="B109" s="3">
        <f t="shared" si="25"/>
        <v>-0.09899999999949927</v>
      </c>
      <c r="C109" s="3">
        <f t="shared" si="17"/>
        <v>-100</v>
      </c>
      <c r="D109" s="3">
        <v>59.9010000000005</v>
      </c>
      <c r="E109" s="3">
        <v>60</v>
      </c>
      <c r="F109" s="20">
        <f t="shared" si="26"/>
        <v>-29.454545157176007</v>
      </c>
      <c r="G109" s="20">
        <f t="shared" si="27"/>
        <v>-36.911391938068704</v>
      </c>
      <c r="H109" s="20">
        <f t="shared" si="28"/>
        <v>-24.504201474858935</v>
      </c>
      <c r="I109" s="21">
        <f t="shared" si="29"/>
      </c>
      <c r="J109" s="21">
        <f t="shared" si="30"/>
      </c>
      <c r="K109" s="21">
        <f t="shared" si="31"/>
      </c>
      <c r="L109" s="26">
        <f t="shared" si="18"/>
        <v>-3.2727272727438255</v>
      </c>
      <c r="M109" s="26">
        <f t="shared" si="19"/>
        <v>-4.101265822810805</v>
      </c>
      <c r="N109" s="26">
        <f t="shared" si="20"/>
        <v>-2.7226890756417084</v>
      </c>
      <c r="O109" s="18">
        <f t="shared" si="21"/>
        <v>-74.66770413741473</v>
      </c>
      <c r="P109" s="18">
        <f t="shared" si="22"/>
        <v>74.66770413741473</v>
      </c>
      <c r="Q109" s="31">
        <f t="shared" si="23"/>
        <v>-699.9999909091592</v>
      </c>
      <c r="R109" s="31">
        <f t="shared" si="32"/>
        <v>-699.9999886076992</v>
      </c>
      <c r="S109" s="31">
        <f t="shared" si="33"/>
        <v>-699.9999924370197</v>
      </c>
    </row>
    <row r="110" spans="1:19" ht="12.75">
      <c r="A110" s="19">
        <f t="shared" si="24"/>
        <v>-29.755101737346422</v>
      </c>
      <c r="B110" s="3">
        <f t="shared" si="25"/>
        <v>-0.0979999999995016</v>
      </c>
      <c r="C110" s="3">
        <f t="shared" si="17"/>
        <v>-100</v>
      </c>
      <c r="D110" s="3">
        <v>59.9020000000005</v>
      </c>
      <c r="E110" s="3">
        <v>60</v>
      </c>
      <c r="F110" s="20">
        <f t="shared" si="26"/>
        <v>-29.755101737346422</v>
      </c>
      <c r="G110" s="20">
        <f t="shared" si="27"/>
        <v>-37.38461490556866</v>
      </c>
      <c r="H110" s="20">
        <f t="shared" si="28"/>
        <v>-24.711864197462678</v>
      </c>
      <c r="I110" s="21">
        <f t="shared" si="29"/>
      </c>
      <c r="J110" s="21">
        <f t="shared" si="30"/>
      </c>
      <c r="K110" s="21">
        <f t="shared" si="31"/>
      </c>
      <c r="L110" s="26">
        <f t="shared" si="18"/>
        <v>-3.306122448996405</v>
      </c>
      <c r="M110" s="26">
        <f t="shared" si="19"/>
        <v>-4.153846153872696</v>
      </c>
      <c r="N110" s="26">
        <f t="shared" si="20"/>
        <v>-2.745762711876004</v>
      </c>
      <c r="O110" s="18">
        <f t="shared" si="21"/>
        <v>-74.66770413741473</v>
      </c>
      <c r="P110" s="18">
        <f t="shared" si="22"/>
        <v>74.66770413741473</v>
      </c>
      <c r="Q110" s="31">
        <f t="shared" si="23"/>
        <v>-699.9999908163949</v>
      </c>
      <c r="R110" s="31">
        <f t="shared" si="32"/>
        <v>-699.999988461643</v>
      </c>
      <c r="S110" s="31">
        <f t="shared" si="33"/>
        <v>-699.9999923729259</v>
      </c>
    </row>
    <row r="111" spans="1:19" ht="12.75">
      <c r="A111" s="19">
        <f t="shared" si="24"/>
        <v>-30.06185536034528</v>
      </c>
      <c r="B111" s="3">
        <f t="shared" si="25"/>
        <v>-0.09699999999949682</v>
      </c>
      <c r="C111" s="3">
        <f t="shared" si="17"/>
        <v>-100</v>
      </c>
      <c r="D111" s="3">
        <v>59.9030000000005</v>
      </c>
      <c r="E111" s="3">
        <v>60</v>
      </c>
      <c r="F111" s="20">
        <f t="shared" si="26"/>
        <v>-30.06185536034528</v>
      </c>
      <c r="G111" s="20">
        <f t="shared" si="27"/>
        <v>-37.87012937856189</v>
      </c>
      <c r="H111" s="20">
        <f t="shared" si="28"/>
        <v>-24.92307671016758</v>
      </c>
      <c r="I111" s="21">
        <f t="shared" si="29"/>
      </c>
      <c r="J111" s="21">
        <f t="shared" si="30"/>
      </c>
      <c r="K111" s="21">
        <f t="shared" si="31"/>
      </c>
      <c r="L111" s="26">
        <f t="shared" si="18"/>
        <v>-3.340206185584337</v>
      </c>
      <c r="M111" s="26">
        <f t="shared" si="19"/>
        <v>-4.207792207819704</v>
      </c>
      <c r="N111" s="26">
        <f t="shared" si="20"/>
        <v>-2.7692307692426783</v>
      </c>
      <c r="O111" s="18">
        <f t="shared" si="21"/>
        <v>-74.66770413741473</v>
      </c>
      <c r="P111" s="18">
        <f t="shared" si="22"/>
        <v>74.66770413741473</v>
      </c>
      <c r="Q111" s="31">
        <f t="shared" si="23"/>
        <v>-699.9999907217181</v>
      </c>
      <c r="R111" s="31">
        <f t="shared" si="32"/>
        <v>-699.9999883117933</v>
      </c>
      <c r="S111" s="31">
        <f t="shared" si="33"/>
        <v>-699.9999923077366</v>
      </c>
    </row>
    <row r="112" spans="1:19" ht="12.75">
      <c r="A112" s="19">
        <f t="shared" si="24"/>
        <v>-30.374999683754528</v>
      </c>
      <c r="B112" s="3">
        <f t="shared" si="25"/>
        <v>-0.09599999999949915</v>
      </c>
      <c r="C112" s="3">
        <f t="shared" si="17"/>
        <v>-100</v>
      </c>
      <c r="D112" s="3">
        <v>59.9040000000005</v>
      </c>
      <c r="E112" s="3">
        <v>60</v>
      </c>
      <c r="F112" s="20">
        <f t="shared" si="26"/>
        <v>-30.374999683754528</v>
      </c>
      <c r="G112" s="20">
        <f t="shared" si="27"/>
        <v>-38.36842054804128</v>
      </c>
      <c r="H112" s="20">
        <f t="shared" si="28"/>
        <v>-25.137930817886225</v>
      </c>
      <c r="I112" s="21">
        <f t="shared" si="29"/>
      </c>
      <c r="J112" s="21">
        <f t="shared" si="30"/>
      </c>
      <c r="K112" s="21">
        <f t="shared" si="31"/>
      </c>
      <c r="L112" s="26">
        <f t="shared" si="18"/>
        <v>-3.3750000000176077</v>
      </c>
      <c r="M112" s="26">
        <f t="shared" si="19"/>
        <v>-4.2631578947649365</v>
      </c>
      <c r="N112" s="26">
        <f t="shared" si="20"/>
        <v>-2.7931034482879213</v>
      </c>
      <c r="O112" s="18">
        <f t="shared" si="21"/>
        <v>-74.66770413741473</v>
      </c>
      <c r="P112" s="18">
        <f t="shared" si="22"/>
        <v>74.66770413741473</v>
      </c>
      <c r="Q112" s="31">
        <f t="shared" si="23"/>
        <v>-699.9999906250684</v>
      </c>
      <c r="R112" s="31">
        <f t="shared" si="32"/>
        <v>-699.9999881580001</v>
      </c>
      <c r="S112" s="31">
        <f t="shared" si="33"/>
        <v>-699.9999922414237</v>
      </c>
    </row>
    <row r="113" spans="1:19" ht="12.75">
      <c r="A113" s="19">
        <f t="shared" si="24"/>
        <v>-30.694736519166174</v>
      </c>
      <c r="B113" s="3">
        <f t="shared" si="25"/>
        <v>-0.09499999999950148</v>
      </c>
      <c r="C113" s="3">
        <f t="shared" si="17"/>
        <v>-100</v>
      </c>
      <c r="D113" s="3">
        <v>59.9050000000005</v>
      </c>
      <c r="E113" s="3">
        <v>60</v>
      </c>
      <c r="F113" s="20">
        <f t="shared" si="26"/>
        <v>-30.694736519166174</v>
      </c>
      <c r="G113" s="20">
        <f t="shared" si="27"/>
        <v>-38.87999948186301</v>
      </c>
      <c r="H113" s="20">
        <f t="shared" si="28"/>
        <v>-25.356521518750096</v>
      </c>
      <c r="I113" s="21">
        <f t="shared" si="29"/>
      </c>
      <c r="J113" s="21">
        <f t="shared" si="30"/>
      </c>
      <c r="K113" s="21">
        <f t="shared" si="31"/>
      </c>
      <c r="L113" s="26">
        <f t="shared" si="18"/>
        <v>-3.4105263158073704</v>
      </c>
      <c r="M113" s="26">
        <f t="shared" si="19"/>
        <v>-4.320000000028714</v>
      </c>
      <c r="N113" s="26">
        <f t="shared" si="20"/>
        <v>-2.817391304360039</v>
      </c>
      <c r="O113" s="18">
        <f t="shared" si="21"/>
        <v>-74.66770413741473</v>
      </c>
      <c r="P113" s="18">
        <f t="shared" si="22"/>
        <v>74.66770413741473</v>
      </c>
      <c r="Q113" s="31">
        <f t="shared" si="23"/>
        <v>-699.9999905263843</v>
      </c>
      <c r="R113" s="31">
        <f t="shared" si="32"/>
        <v>-699.999988000106</v>
      </c>
      <c r="S113" s="31">
        <f t="shared" si="33"/>
        <v>-699.999992173957</v>
      </c>
    </row>
    <row r="114" spans="1:19" ht="12.75">
      <c r="A114" s="19">
        <f t="shared" si="24"/>
        <v>-31.021276265899548</v>
      </c>
      <c r="B114" s="3">
        <f t="shared" si="25"/>
        <v>-0.09399999999949671</v>
      </c>
      <c r="C114" s="3">
        <f t="shared" si="17"/>
        <v>-100</v>
      </c>
      <c r="D114" s="3">
        <v>59.9060000000005</v>
      </c>
      <c r="E114" s="3">
        <v>60</v>
      </c>
      <c r="F114" s="20">
        <f t="shared" si="26"/>
        <v>-31.021276265899548</v>
      </c>
      <c r="G114" s="20">
        <f t="shared" si="27"/>
        <v>-39.40540487317259</v>
      </c>
      <c r="H114" s="20">
        <f t="shared" si="28"/>
        <v>-25.578947144158487</v>
      </c>
      <c r="I114" s="21">
        <f t="shared" si="29"/>
      </c>
      <c r="J114" s="21">
        <f t="shared" si="30"/>
      </c>
      <c r="K114" s="21">
        <f t="shared" si="31"/>
      </c>
      <c r="L114" s="26">
        <f t="shared" si="18"/>
        <v>-3.4468085106567523</v>
      </c>
      <c r="M114" s="26">
        <f t="shared" si="19"/>
        <v>-4.378378378408157</v>
      </c>
      <c r="N114" s="26">
        <f t="shared" si="20"/>
        <v>-2.8421052631704415</v>
      </c>
      <c r="O114" s="18">
        <f t="shared" si="21"/>
        <v>-74.66770413741473</v>
      </c>
      <c r="P114" s="18">
        <f t="shared" si="22"/>
        <v>74.66770413741473</v>
      </c>
      <c r="Q114" s="31">
        <f t="shared" si="23"/>
        <v>-699.9999904256005</v>
      </c>
      <c r="R114" s="31">
        <f t="shared" si="32"/>
        <v>-699.9999878379444</v>
      </c>
      <c r="S114" s="31">
        <f t="shared" si="33"/>
        <v>-699.9999921053069</v>
      </c>
    </row>
    <row r="115" spans="1:19" ht="12.75">
      <c r="A115" s="19">
        <f t="shared" si="24"/>
        <v>-31.354838372699895</v>
      </c>
      <c r="B115" s="3">
        <f t="shared" si="25"/>
        <v>-0.09299999999949904</v>
      </c>
      <c r="C115" s="3">
        <f t="shared" si="17"/>
        <v>-100</v>
      </c>
      <c r="D115" s="3">
        <v>59.9070000000005</v>
      </c>
      <c r="E115" s="3">
        <v>60</v>
      </c>
      <c r="F115" s="20">
        <f t="shared" si="26"/>
        <v>-31.354838372699895</v>
      </c>
      <c r="G115" s="20">
        <f t="shared" si="27"/>
        <v>-39.94520493253633</v>
      </c>
      <c r="H115" s="20">
        <f t="shared" si="28"/>
        <v>-25.80530950626335</v>
      </c>
      <c r="I115" s="21">
        <f t="shared" si="29"/>
      </c>
      <c r="J115" s="21">
        <f t="shared" si="30"/>
      </c>
      <c r="K115" s="21">
        <f t="shared" si="31"/>
      </c>
      <c r="L115" s="26">
        <f t="shared" si="18"/>
        <v>-3.483870967760702</v>
      </c>
      <c r="M115" s="26">
        <f t="shared" si="19"/>
        <v>-4.438356164414019</v>
      </c>
      <c r="N115" s="26">
        <f t="shared" si="20"/>
        <v>-2.8672566371808523</v>
      </c>
      <c r="O115" s="18">
        <f t="shared" si="21"/>
        <v>-74.66770413741473</v>
      </c>
      <c r="P115" s="18">
        <f t="shared" si="22"/>
        <v>74.66770413741473</v>
      </c>
      <c r="Q115" s="31">
        <f t="shared" si="23"/>
        <v>-699.9999903226492</v>
      </c>
      <c r="R115" s="31">
        <f t="shared" si="32"/>
        <v>-699.9999876713399</v>
      </c>
      <c r="S115" s="31">
        <f t="shared" si="33"/>
        <v>-699.9999920354419</v>
      </c>
    </row>
    <row r="116" spans="1:19" ht="12.75">
      <c r="A116" s="19">
        <f t="shared" si="24"/>
        <v>-31.69565182956928</v>
      </c>
      <c r="B116" s="3">
        <f t="shared" si="25"/>
        <v>-0.09199999999950137</v>
      </c>
      <c r="C116" s="3">
        <f t="shared" si="17"/>
        <v>-100</v>
      </c>
      <c r="D116" s="3">
        <v>59.9080000000005</v>
      </c>
      <c r="E116" s="3">
        <v>60</v>
      </c>
      <c r="F116" s="20">
        <f t="shared" si="26"/>
        <v>-31.69565182956928</v>
      </c>
      <c r="G116" s="20">
        <f t="shared" si="27"/>
        <v>-40.49999943778532</v>
      </c>
      <c r="H116" s="20">
        <f t="shared" si="28"/>
        <v>-26.035714053369713</v>
      </c>
      <c r="I116" s="21">
        <f t="shared" si="29"/>
      </c>
      <c r="J116" s="21">
        <f t="shared" si="30"/>
      </c>
      <c r="K116" s="21">
        <f t="shared" si="31"/>
      </c>
      <c r="L116" s="26">
        <f t="shared" si="18"/>
        <v>-3.5217391304538697</v>
      </c>
      <c r="M116" s="26">
        <f t="shared" si="19"/>
        <v>-4.500000000031164</v>
      </c>
      <c r="N116" s="26">
        <f t="shared" si="20"/>
        <v>-2.8928571428700214</v>
      </c>
      <c r="O116" s="18">
        <f t="shared" si="21"/>
        <v>-74.66770413741473</v>
      </c>
      <c r="P116" s="18">
        <f t="shared" si="22"/>
        <v>74.66770413741473</v>
      </c>
      <c r="Q116" s="31">
        <f t="shared" si="23"/>
        <v>-699.9999902174598</v>
      </c>
      <c r="R116" s="31">
        <f t="shared" si="32"/>
        <v>-699.9999875001076</v>
      </c>
      <c r="S116" s="31">
        <f t="shared" si="33"/>
        <v>-699.9999919643291</v>
      </c>
    </row>
    <row r="117" spans="1:19" ht="12.75">
      <c r="A117" s="19">
        <f t="shared" si="24"/>
        <v>-32.04395569200436</v>
      </c>
      <c r="B117" s="3">
        <f t="shared" si="25"/>
        <v>-0.0909999999994966</v>
      </c>
      <c r="C117" s="3">
        <f t="shared" si="17"/>
        <v>-100</v>
      </c>
      <c r="D117" s="3">
        <v>59.9090000000005</v>
      </c>
      <c r="E117" s="3">
        <v>60</v>
      </c>
      <c r="F117" s="20">
        <f t="shared" si="26"/>
        <v>-32.04395569200436</v>
      </c>
      <c r="G117" s="20">
        <f t="shared" si="27"/>
        <v>-41.07042195705074</v>
      </c>
      <c r="H117" s="20">
        <f t="shared" si="28"/>
        <v>-26.270270033721562</v>
      </c>
      <c r="I117" s="21">
        <f t="shared" si="29"/>
      </c>
      <c r="J117" s="21">
        <f t="shared" si="30"/>
      </c>
      <c r="K117" s="21">
        <f t="shared" si="31"/>
      </c>
      <c r="L117" s="26">
        <f t="shared" si="18"/>
        <v>-3.560439560459256</v>
      </c>
      <c r="M117" s="26">
        <f t="shared" si="19"/>
        <v>-4.5633802817224955</v>
      </c>
      <c r="N117" s="26">
        <f t="shared" si="20"/>
        <v>-2.9189189189321567</v>
      </c>
      <c r="O117" s="18">
        <f t="shared" si="21"/>
        <v>-74.66770413741473</v>
      </c>
      <c r="P117" s="18">
        <f t="shared" si="22"/>
        <v>74.66770413741473</v>
      </c>
      <c r="Q117" s="31">
        <f t="shared" si="23"/>
        <v>-699.9999901099587</v>
      </c>
      <c r="R117" s="31">
        <f t="shared" si="32"/>
        <v>-699.9999873240517</v>
      </c>
      <c r="S117" s="31">
        <f t="shared" si="33"/>
        <v>-699.999991891935</v>
      </c>
    </row>
    <row r="118" spans="1:19" ht="12.75">
      <c r="A118" s="19">
        <f t="shared" si="24"/>
        <v>-32.39999964018285</v>
      </c>
      <c r="B118" s="3">
        <f t="shared" si="25"/>
        <v>-0.08999999999949893</v>
      </c>
      <c r="C118" s="3">
        <f t="shared" si="17"/>
        <v>-100</v>
      </c>
      <c r="D118" s="3">
        <v>59.9100000000005</v>
      </c>
      <c r="E118" s="3">
        <v>60</v>
      </c>
      <c r="F118" s="20">
        <f t="shared" si="26"/>
        <v>-32.39999964018285</v>
      </c>
      <c r="G118" s="20">
        <f t="shared" si="27"/>
        <v>-41.65714226234403</v>
      </c>
      <c r="H118" s="20">
        <f t="shared" si="28"/>
        <v>-26.509090668221187</v>
      </c>
      <c r="I118" s="21">
        <f t="shared" si="29"/>
      </c>
      <c r="J118" s="21">
        <f t="shared" si="30"/>
      </c>
      <c r="K118" s="21">
        <f t="shared" si="31"/>
      </c>
      <c r="L118" s="26">
        <f t="shared" si="18"/>
        <v>-3.6000000000200423</v>
      </c>
      <c r="M118" s="26">
        <f t="shared" si="19"/>
        <v>-4.628571428604561</v>
      </c>
      <c r="N118" s="26">
        <f t="shared" si="20"/>
        <v>-2.945454545467962</v>
      </c>
      <c r="O118" s="18">
        <f t="shared" si="21"/>
        <v>-74.66770413741473</v>
      </c>
      <c r="P118" s="18">
        <f t="shared" si="22"/>
        <v>74.66770413741473</v>
      </c>
      <c r="Q118" s="31">
        <f t="shared" si="23"/>
        <v>-699.9999900000685</v>
      </c>
      <c r="R118" s="31">
        <f t="shared" si="32"/>
        <v>-699.9999871429658</v>
      </c>
      <c r="S118" s="31">
        <f t="shared" si="33"/>
        <v>-699.9999918182248</v>
      </c>
    </row>
    <row r="119" spans="1:19" ht="12.75">
      <c r="A119" s="19">
        <f t="shared" si="24"/>
        <v>-32.76404457587098</v>
      </c>
      <c r="B119" s="3">
        <f t="shared" si="25"/>
        <v>-0.08899999999950126</v>
      </c>
      <c r="C119" s="3">
        <f t="shared" si="17"/>
        <v>-100</v>
      </c>
      <c r="D119" s="3">
        <v>59.9110000000005</v>
      </c>
      <c r="E119" s="3">
        <v>60</v>
      </c>
      <c r="F119" s="20">
        <f t="shared" si="26"/>
        <v>-32.76404457587098</v>
      </c>
      <c r="G119" s="20">
        <f t="shared" si="27"/>
        <v>-42.26086895305162</v>
      </c>
      <c r="H119" s="20">
        <f t="shared" si="28"/>
        <v>-26.75229333267144</v>
      </c>
      <c r="I119" s="21">
        <f t="shared" si="29"/>
      </c>
      <c r="J119" s="21">
        <f t="shared" si="30"/>
      </c>
      <c r="K119" s="21">
        <f t="shared" si="31"/>
      </c>
      <c r="L119" s="26">
        <f t="shared" si="18"/>
        <v>-3.6404494382226473</v>
      </c>
      <c r="M119" s="26">
        <f t="shared" si="19"/>
        <v>-4.695652173946985</v>
      </c>
      <c r="N119" s="26">
        <f t="shared" si="20"/>
        <v>-2.972477064233784</v>
      </c>
      <c r="O119" s="18">
        <f t="shared" si="21"/>
        <v>-74.66770413741473</v>
      </c>
      <c r="P119" s="18">
        <f t="shared" si="22"/>
        <v>74.66770413741473</v>
      </c>
      <c r="Q119" s="31">
        <f t="shared" si="23"/>
        <v>-699.9999898877089</v>
      </c>
      <c r="R119" s="31">
        <f t="shared" si="32"/>
        <v>-699.9999869566311</v>
      </c>
      <c r="S119" s="31">
        <f t="shared" si="33"/>
        <v>-699.9999917431619</v>
      </c>
    </row>
    <row r="120" spans="1:19" ht="12.75">
      <c r="A120" s="19">
        <f t="shared" si="24"/>
        <v>-33.13636326000616</v>
      </c>
      <c r="B120" s="3">
        <f t="shared" si="25"/>
        <v>-0.08799999999949648</v>
      </c>
      <c r="C120" s="3">
        <f t="shared" si="17"/>
        <v>-100</v>
      </c>
      <c r="D120" s="3">
        <v>59.9120000000005</v>
      </c>
      <c r="E120" s="3">
        <v>60</v>
      </c>
      <c r="F120" s="20">
        <f t="shared" si="26"/>
        <v>-33.13636326000616</v>
      </c>
      <c r="G120" s="20">
        <f t="shared" si="27"/>
        <v>-42.8823523108764</v>
      </c>
      <c r="H120" s="20">
        <f t="shared" si="28"/>
        <v>-26.99999975012715</v>
      </c>
      <c r="I120" s="21">
        <f t="shared" si="29"/>
      </c>
      <c r="J120" s="21">
        <f t="shared" si="30"/>
      </c>
      <c r="K120" s="21">
        <f t="shared" si="31"/>
      </c>
      <c r="L120" s="26">
        <f t="shared" si="18"/>
        <v>-3.681818181839248</v>
      </c>
      <c r="M120" s="26">
        <f t="shared" si="19"/>
        <v>-4.764705882388222</v>
      </c>
      <c r="N120" s="26">
        <f t="shared" si="20"/>
        <v>-3.000000000013986</v>
      </c>
      <c r="O120" s="18">
        <f t="shared" si="21"/>
        <v>-74.66770413741473</v>
      </c>
      <c r="P120" s="18">
        <f t="shared" si="22"/>
        <v>74.66770413741473</v>
      </c>
      <c r="Q120" s="31">
        <f t="shared" si="23"/>
        <v>-699.9999897727956</v>
      </c>
      <c r="R120" s="31">
        <f t="shared" si="32"/>
        <v>-699.9999867648158</v>
      </c>
      <c r="S120" s="31">
        <f t="shared" si="33"/>
        <v>-699.9999916667091</v>
      </c>
    </row>
    <row r="121" spans="1:19" ht="12.75">
      <c r="A121" s="19">
        <f t="shared" si="24"/>
        <v>-33.51724099425033</v>
      </c>
      <c r="B121" s="3">
        <f t="shared" si="25"/>
        <v>-0.08699999999949881</v>
      </c>
      <c r="C121" s="3">
        <f t="shared" si="17"/>
        <v>-100</v>
      </c>
      <c r="D121" s="3">
        <v>59.9130000000005</v>
      </c>
      <c r="E121" s="3">
        <v>60</v>
      </c>
      <c r="F121" s="20">
        <f t="shared" si="26"/>
        <v>-33.51724099425033</v>
      </c>
      <c r="G121" s="20">
        <f t="shared" si="27"/>
        <v>-43.522387410444516</v>
      </c>
      <c r="H121" s="20">
        <f t="shared" si="28"/>
        <v>-27.25233619403232</v>
      </c>
      <c r="I121" s="21">
        <f t="shared" si="29"/>
      </c>
      <c r="J121" s="21">
        <f t="shared" si="30"/>
      </c>
      <c r="K121" s="21">
        <f t="shared" si="31"/>
      </c>
      <c r="L121" s="26">
        <f t="shared" si="18"/>
        <v>-3.724137931055936</v>
      </c>
      <c r="M121" s="26">
        <f t="shared" si="19"/>
        <v>-4.8358208955585615</v>
      </c>
      <c r="N121" s="26">
        <f t="shared" si="20"/>
        <v>-3.0280373831917533</v>
      </c>
      <c r="O121" s="18">
        <f t="shared" si="21"/>
        <v>-74.66770413741473</v>
      </c>
      <c r="P121" s="18">
        <f t="shared" si="22"/>
        <v>74.66770413741473</v>
      </c>
      <c r="Q121" s="31">
        <f t="shared" si="23"/>
        <v>-699.9999896552408</v>
      </c>
      <c r="R121" s="31">
        <f t="shared" si="32"/>
        <v>-699.9999865672746</v>
      </c>
      <c r="S121" s="31">
        <f t="shared" si="33"/>
        <v>-699.9999915888272</v>
      </c>
    </row>
    <row r="122" spans="1:19" ht="12.75">
      <c r="A122" s="19">
        <f t="shared" si="24"/>
        <v>-33.906976350118136</v>
      </c>
      <c r="B122" s="3">
        <f t="shared" si="25"/>
        <v>-0.08599999999950114</v>
      </c>
      <c r="C122" s="3">
        <f t="shared" si="17"/>
        <v>-100</v>
      </c>
      <c r="D122" s="3">
        <v>59.9140000000005</v>
      </c>
      <c r="E122" s="3">
        <v>60</v>
      </c>
      <c r="F122" s="20">
        <f t="shared" si="26"/>
        <v>-33.906976350118136</v>
      </c>
      <c r="G122" s="20">
        <f t="shared" si="27"/>
        <v>-44.181817512736096</v>
      </c>
      <c r="H122" s="20">
        <f t="shared" si="28"/>
        <v>-27.50943370287193</v>
      </c>
      <c r="I122" s="21">
        <f t="shared" si="29"/>
      </c>
      <c r="J122" s="21">
        <f t="shared" si="30"/>
      </c>
      <c r="K122" s="21">
        <f t="shared" si="31"/>
      </c>
      <c r="L122" s="26">
        <f t="shared" si="18"/>
        <v>-3.7674418604869695</v>
      </c>
      <c r="M122" s="26">
        <f t="shared" si="19"/>
        <v>-4.909090909128014</v>
      </c>
      <c r="N122" s="26">
        <f t="shared" si="20"/>
        <v>-3.05660377359929</v>
      </c>
      <c r="O122" s="18">
        <f t="shared" si="21"/>
        <v>-74.66770413741473</v>
      </c>
      <c r="P122" s="18">
        <f t="shared" si="22"/>
        <v>74.66770413741473</v>
      </c>
      <c r="Q122" s="31">
        <f t="shared" si="23"/>
        <v>-699.9999895349522</v>
      </c>
      <c r="R122" s="31">
        <f t="shared" si="32"/>
        <v>-699.9999863637477</v>
      </c>
      <c r="S122" s="31">
        <f t="shared" si="33"/>
        <v>-699.999991509476</v>
      </c>
    </row>
    <row r="123" spans="1:19" ht="12.75">
      <c r="A123" s="19">
        <f t="shared" si="24"/>
        <v>-34.305881949545565</v>
      </c>
      <c r="B123" s="3">
        <f t="shared" si="25"/>
        <v>-0.08499999999950347</v>
      </c>
      <c r="C123" s="3">
        <f t="shared" si="17"/>
        <v>-100</v>
      </c>
      <c r="D123" s="3">
        <v>59.9150000000005</v>
      </c>
      <c r="E123" s="3">
        <v>60</v>
      </c>
      <c r="F123" s="20">
        <f t="shared" si="26"/>
        <v>-34.305881949545565</v>
      </c>
      <c r="G123" s="20">
        <f t="shared" si="27"/>
        <v>-44.86153777170921</v>
      </c>
      <c r="H123" s="20">
        <f t="shared" si="28"/>
        <v>-27.771428307071382</v>
      </c>
      <c r="I123" s="21">
        <f t="shared" si="29"/>
      </c>
      <c r="J123" s="21">
        <f t="shared" si="30"/>
      </c>
      <c r="K123" s="21">
        <f t="shared" si="31"/>
      </c>
      <c r="L123" s="26">
        <f t="shared" si="18"/>
        <v>-3.8117647059046185</v>
      </c>
      <c r="M123" s="26">
        <f t="shared" si="19"/>
        <v>-4.984615384653461</v>
      </c>
      <c r="N123" s="26">
        <f t="shared" si="20"/>
        <v>-3.085714285728877</v>
      </c>
      <c r="O123" s="18">
        <f t="shared" si="21"/>
        <v>-74.66770413741473</v>
      </c>
      <c r="P123" s="18">
        <f t="shared" si="22"/>
        <v>74.66770413741473</v>
      </c>
      <c r="Q123" s="31">
        <f t="shared" si="23"/>
        <v>-699.9999894118332</v>
      </c>
      <c r="R123" s="31">
        <f t="shared" si="32"/>
        <v>-699.999986153958</v>
      </c>
      <c r="S123" s="31">
        <f t="shared" si="33"/>
        <v>-699.999991428613</v>
      </c>
    </row>
    <row r="124" spans="1:19" ht="12.75">
      <c r="A124" s="19">
        <f t="shared" si="24"/>
        <v>-34.714285301271325</v>
      </c>
      <c r="B124" s="3">
        <f t="shared" si="25"/>
        <v>-0.08399999999939922</v>
      </c>
      <c r="C124" s="3">
        <f t="shared" si="17"/>
        <v>-100</v>
      </c>
      <c r="D124" s="3">
        <v>59.9160000000006</v>
      </c>
      <c r="E124" s="3">
        <v>60</v>
      </c>
      <c r="F124" s="20">
        <f t="shared" si="26"/>
        <v>-34.714285301271325</v>
      </c>
      <c r="G124" s="20">
        <f t="shared" si="27"/>
        <v>-45.562499288519334</v>
      </c>
      <c r="H124" s="20">
        <f t="shared" si="28"/>
        <v>-28.038461269024204</v>
      </c>
      <c r="I124" s="21">
        <f t="shared" si="29"/>
      </c>
      <c r="J124" s="21">
        <f t="shared" si="30"/>
      </c>
      <c r="K124" s="21">
        <f t="shared" si="31"/>
      </c>
      <c r="L124" s="26">
        <f t="shared" si="18"/>
        <v>-3.8571428571704436</v>
      </c>
      <c r="M124" s="26">
        <f t="shared" si="19"/>
        <v>-5.062500000047522</v>
      </c>
      <c r="N124" s="26">
        <f t="shared" si="20"/>
        <v>-3.1153846154026112</v>
      </c>
      <c r="O124" s="18">
        <f t="shared" si="21"/>
        <v>-74.66770413741473</v>
      </c>
      <c r="P124" s="18">
        <f t="shared" si="22"/>
        <v>74.66770413741473</v>
      </c>
      <c r="Q124" s="31">
        <f t="shared" si="23"/>
        <v>-699.9999892857827</v>
      </c>
      <c r="R124" s="31">
        <f t="shared" si="32"/>
        <v>-699.9999859376125</v>
      </c>
      <c r="S124" s="31">
        <f t="shared" si="33"/>
        <v>-699.9999913461952</v>
      </c>
    </row>
    <row r="125" spans="1:19" ht="12.75">
      <c r="A125" s="19">
        <f t="shared" si="24"/>
        <v>-35.132529697454416</v>
      </c>
      <c r="B125" s="3">
        <f t="shared" si="25"/>
        <v>-0.08299999999940155</v>
      </c>
      <c r="C125" s="3">
        <f t="shared" si="17"/>
        <v>-100</v>
      </c>
      <c r="D125" s="3">
        <v>59.9170000000006</v>
      </c>
      <c r="E125" s="3">
        <v>60</v>
      </c>
      <c r="F125" s="20">
        <f t="shared" si="26"/>
        <v>-35.132529697454416</v>
      </c>
      <c r="G125" s="20">
        <f t="shared" si="27"/>
        <v>-46.2857135514659</v>
      </c>
      <c r="H125" s="20">
        <f t="shared" si="28"/>
        <v>-28.3106793369553</v>
      </c>
      <c r="I125" s="21">
        <f t="shared" si="29"/>
      </c>
      <c r="J125" s="21">
        <f t="shared" si="30"/>
      </c>
      <c r="K125" s="21">
        <f t="shared" si="31"/>
      </c>
      <c r="L125" s="26">
        <f t="shared" si="18"/>
        <v>-3.9036144578594705</v>
      </c>
      <c r="M125" s="26">
        <f t="shared" si="19"/>
        <v>-5.142857142905996</v>
      </c>
      <c r="N125" s="26">
        <f t="shared" si="20"/>
        <v>-3.145631067979441</v>
      </c>
      <c r="O125" s="18">
        <f t="shared" si="21"/>
        <v>-74.66770413741473</v>
      </c>
      <c r="P125" s="18">
        <f t="shared" si="22"/>
        <v>74.66770413741473</v>
      </c>
      <c r="Q125" s="31">
        <f t="shared" si="23"/>
        <v>-699.999989156695</v>
      </c>
      <c r="R125" s="31">
        <f t="shared" si="32"/>
        <v>-699.999985714399</v>
      </c>
      <c r="S125" s="31">
        <f t="shared" si="33"/>
        <v>-699.9999912621771</v>
      </c>
    </row>
    <row r="126" spans="1:19" ht="12.75">
      <c r="A126" s="19">
        <f t="shared" si="24"/>
        <v>-35.56097517634996</v>
      </c>
      <c r="B126" s="3">
        <f t="shared" si="25"/>
        <v>-0.08199999999939678</v>
      </c>
      <c r="C126" s="3">
        <f t="shared" si="17"/>
        <v>-100</v>
      </c>
      <c r="D126" s="3">
        <v>59.9180000000006</v>
      </c>
      <c r="E126" s="3">
        <v>60</v>
      </c>
      <c r="F126" s="20">
        <f t="shared" si="26"/>
        <v>-35.56097517634996</v>
      </c>
      <c r="G126" s="20">
        <f t="shared" si="27"/>
        <v>-47.03225730639487</v>
      </c>
      <c r="H126" s="20">
        <f t="shared" si="28"/>
        <v>-28.588235014011193</v>
      </c>
      <c r="I126" s="21">
        <f t="shared" si="29"/>
      </c>
      <c r="J126" s="21">
        <f t="shared" si="30"/>
      </c>
      <c r="K126" s="21">
        <f t="shared" si="31"/>
      </c>
      <c r="L126" s="26">
        <f t="shared" si="18"/>
        <v>-3.951219512224188</v>
      </c>
      <c r="M126" s="26">
        <f t="shared" si="19"/>
        <v>-5.225806451663747</v>
      </c>
      <c r="N126" s="26">
        <f t="shared" si="20"/>
        <v>-3.1764705882540794</v>
      </c>
      <c r="O126" s="18">
        <f t="shared" si="21"/>
        <v>-74.66770413741473</v>
      </c>
      <c r="P126" s="18">
        <f t="shared" si="22"/>
        <v>74.66770413741473</v>
      </c>
      <c r="Q126" s="31">
        <f t="shared" si="23"/>
        <v>-699.9999890244586</v>
      </c>
      <c r="R126" s="31">
        <f t="shared" si="32"/>
        <v>-699.9999854839849</v>
      </c>
      <c r="S126" s="31">
        <f t="shared" si="33"/>
        <v>-699.9999911765116</v>
      </c>
    </row>
    <row r="127" spans="1:19" ht="12.75">
      <c r="A127" s="19">
        <f t="shared" si="24"/>
        <v>-35.999999555825354</v>
      </c>
      <c r="B127" s="3">
        <f t="shared" si="25"/>
        <v>-0.08099999999939911</v>
      </c>
      <c r="C127" s="3">
        <f t="shared" si="17"/>
        <v>-100</v>
      </c>
      <c r="D127" s="3">
        <v>59.9190000000006</v>
      </c>
      <c r="E127" s="3">
        <v>60</v>
      </c>
      <c r="F127" s="20">
        <f t="shared" si="26"/>
        <v>-35.999999555825354</v>
      </c>
      <c r="G127" s="20">
        <f t="shared" si="27"/>
        <v>-47.80327790534127</v>
      </c>
      <c r="H127" s="20">
        <f t="shared" si="28"/>
        <v>-28.87128684303161</v>
      </c>
      <c r="I127" s="21">
        <f t="shared" si="29"/>
      </c>
      <c r="J127" s="21">
        <f t="shared" si="30"/>
      </c>
      <c r="K127" s="21">
        <f t="shared" si="31"/>
      </c>
      <c r="L127" s="26">
        <f t="shared" si="18"/>
        <v>-4.000000000029673</v>
      </c>
      <c r="M127" s="26">
        <f t="shared" si="19"/>
        <v>-5.311475409888387</v>
      </c>
      <c r="N127" s="26">
        <f t="shared" si="20"/>
        <v>-3.207920792098293</v>
      </c>
      <c r="O127" s="18">
        <f t="shared" si="21"/>
        <v>-74.66770413741473</v>
      </c>
      <c r="P127" s="18">
        <f t="shared" si="22"/>
        <v>74.66770413741473</v>
      </c>
      <c r="Q127" s="31">
        <f t="shared" si="23"/>
        <v>-699.9999888889574</v>
      </c>
      <c r="R127" s="31">
        <f t="shared" si="32"/>
        <v>-699.9999852460164</v>
      </c>
      <c r="S127" s="31">
        <f t="shared" si="33"/>
        <v>-699.9999910891496</v>
      </c>
    </row>
    <row r="128" spans="1:19" ht="12.75">
      <c r="A128" s="19">
        <f t="shared" si="24"/>
        <v>-36.44999954465049</v>
      </c>
      <c r="B128" s="3">
        <f t="shared" si="25"/>
        <v>-0.07999999999940144</v>
      </c>
      <c r="C128" s="3">
        <f t="shared" si="17"/>
        <v>-100</v>
      </c>
      <c r="D128" s="3">
        <v>59.9200000000006</v>
      </c>
      <c r="E128" s="3">
        <v>60</v>
      </c>
      <c r="F128" s="20">
        <f t="shared" si="26"/>
        <v>-36.44999954465049</v>
      </c>
      <c r="G128" s="20">
        <f t="shared" si="27"/>
        <v>-48.59999919049107</v>
      </c>
      <c r="H128" s="20">
        <f t="shared" si="28"/>
        <v>-29.159999708575842</v>
      </c>
      <c r="I128" s="21">
        <f t="shared" si="29"/>
      </c>
      <c r="J128" s="21">
        <f t="shared" si="30"/>
      </c>
      <c r="K128" s="21">
        <f t="shared" si="31"/>
      </c>
      <c r="L128" s="26">
        <f t="shared" si="18"/>
        <v>-4.050000000030302</v>
      </c>
      <c r="M128" s="26">
        <f t="shared" si="19"/>
        <v>-5.40000000005387</v>
      </c>
      <c r="N128" s="26">
        <f t="shared" si="20"/>
        <v>-3.2400000000193927</v>
      </c>
      <c r="O128" s="18">
        <f t="shared" si="21"/>
        <v>-74.66770413741473</v>
      </c>
      <c r="P128" s="18">
        <f t="shared" si="22"/>
        <v>74.66770413741473</v>
      </c>
      <c r="Q128" s="31">
        <f t="shared" si="23"/>
        <v>-699.9999887500685</v>
      </c>
      <c r="R128" s="31">
        <f t="shared" si="32"/>
        <v>-699.9999850001154</v>
      </c>
      <c r="S128" s="31">
        <f t="shared" si="33"/>
        <v>-699.9999910000403</v>
      </c>
    </row>
    <row r="129" spans="1:19" ht="12.75">
      <c r="A129" s="19">
        <f t="shared" si="24"/>
        <v>-36.91139193811518</v>
      </c>
      <c r="B129" s="3">
        <f t="shared" si="25"/>
        <v>-0.07899999999939666</v>
      </c>
      <c r="C129" s="3">
        <f t="shared" si="17"/>
        <v>-100</v>
      </c>
      <c r="D129" s="3">
        <v>59.9210000000006</v>
      </c>
      <c r="E129" s="3">
        <v>60</v>
      </c>
      <c r="F129" s="20">
        <f t="shared" si="26"/>
        <v>-36.91139193811518</v>
      </c>
      <c r="G129" s="20">
        <f t="shared" si="27"/>
        <v>-49.423727976380796</v>
      </c>
      <c r="H129" s="20">
        <f t="shared" si="28"/>
        <v>-29.454545157205605</v>
      </c>
      <c r="I129" s="21">
        <f t="shared" si="29"/>
      </c>
      <c r="J129" s="21">
        <f t="shared" si="30"/>
      </c>
      <c r="K129" s="21">
        <f t="shared" si="31"/>
      </c>
      <c r="L129" s="26">
        <f t="shared" si="18"/>
        <v>-4.101265822816131</v>
      </c>
      <c r="M129" s="26">
        <f t="shared" si="19"/>
        <v>-5.49152542378497</v>
      </c>
      <c r="N129" s="26">
        <f t="shared" si="20"/>
        <v>-3.272727272747217</v>
      </c>
      <c r="O129" s="18">
        <f t="shared" si="21"/>
        <v>-74.66770413741473</v>
      </c>
      <c r="P129" s="18">
        <f t="shared" si="22"/>
        <v>74.66770413741473</v>
      </c>
      <c r="Q129" s="31">
        <f t="shared" si="23"/>
        <v>-699.9999886076635</v>
      </c>
      <c r="R129" s="31">
        <f t="shared" si="32"/>
        <v>-699.999984745879</v>
      </c>
      <c r="S129" s="31">
        <f t="shared" si="33"/>
        <v>-699.9999909091309</v>
      </c>
    </row>
    <row r="130" spans="1:19" ht="12.75">
      <c r="A130" s="19">
        <f t="shared" si="24"/>
        <v>-37.38461490561634</v>
      </c>
      <c r="B130" s="3">
        <f t="shared" si="25"/>
        <v>-0.077999999999399</v>
      </c>
      <c r="C130" s="3">
        <f t="shared" si="17"/>
        <v>-100</v>
      </c>
      <c r="D130" s="3">
        <v>59.9220000000006</v>
      </c>
      <c r="E130" s="3">
        <v>60</v>
      </c>
      <c r="F130" s="20">
        <f t="shared" si="26"/>
        <v>-37.38461490561634</v>
      </c>
      <c r="G130" s="20">
        <f t="shared" si="27"/>
        <v>-50.27586120266781</v>
      </c>
      <c r="H130" s="20">
        <f t="shared" si="28"/>
        <v>-29.755101737376627</v>
      </c>
      <c r="I130" s="21">
        <f t="shared" si="29"/>
      </c>
      <c r="J130" s="21">
        <f t="shared" si="30"/>
      </c>
      <c r="K130" s="21">
        <f t="shared" si="31"/>
      </c>
      <c r="L130" s="26">
        <f t="shared" si="18"/>
        <v>-4.15384615387816</v>
      </c>
      <c r="M130" s="26">
        <f t="shared" si="19"/>
        <v>-5.5862068966096095</v>
      </c>
      <c r="N130" s="26">
        <f t="shared" si="20"/>
        <v>-3.306122448999867</v>
      </c>
      <c r="O130" s="18">
        <f t="shared" si="21"/>
        <v>-74.66770413741473</v>
      </c>
      <c r="P130" s="18">
        <f t="shared" si="22"/>
        <v>74.66770413741473</v>
      </c>
      <c r="Q130" s="31">
        <f t="shared" si="23"/>
        <v>-699.999988461607</v>
      </c>
      <c r="R130" s="31">
        <f t="shared" si="32"/>
        <v>-699.9999844828757</v>
      </c>
      <c r="S130" s="31">
        <f t="shared" si="33"/>
        <v>-699.9999908163664</v>
      </c>
    </row>
    <row r="131" spans="1:19" ht="12.75">
      <c r="A131" s="19">
        <f t="shared" si="24"/>
        <v>-37.87012937860732</v>
      </c>
      <c r="B131" s="3">
        <f t="shared" si="25"/>
        <v>-0.07699999999940133</v>
      </c>
      <c r="C131" s="3">
        <f t="shared" si="17"/>
        <v>-100</v>
      </c>
      <c r="D131" s="3">
        <v>59.9230000000006</v>
      </c>
      <c r="E131" s="3">
        <v>60</v>
      </c>
      <c r="F131" s="20">
        <f t="shared" si="26"/>
        <v>-37.87012937860732</v>
      </c>
      <c r="G131" s="20">
        <f t="shared" si="27"/>
        <v>-51.15789383987919</v>
      </c>
      <c r="H131" s="20">
        <f t="shared" si="28"/>
        <v>-30.061855360373908</v>
      </c>
      <c r="I131" s="21">
        <f t="shared" si="29"/>
      </c>
      <c r="J131" s="21">
        <f t="shared" si="30"/>
      </c>
      <c r="K131" s="21">
        <f t="shared" si="31"/>
      </c>
      <c r="L131" s="26">
        <f t="shared" si="18"/>
        <v>-4.207792207824923</v>
      </c>
      <c r="M131" s="26">
        <f t="shared" si="19"/>
        <v>-5.684210526375491</v>
      </c>
      <c r="N131" s="26">
        <f t="shared" si="20"/>
        <v>-3.3402061855876255</v>
      </c>
      <c r="O131" s="18">
        <f t="shared" si="21"/>
        <v>-74.66770413741473</v>
      </c>
      <c r="P131" s="18">
        <f t="shared" si="22"/>
        <v>74.66770413741473</v>
      </c>
      <c r="Q131" s="31">
        <f t="shared" si="23"/>
        <v>-699.9999883117567</v>
      </c>
      <c r="R131" s="31">
        <f t="shared" si="32"/>
        <v>-699.9999842106442</v>
      </c>
      <c r="S131" s="31">
        <f t="shared" si="33"/>
        <v>-699.9999907216888</v>
      </c>
    </row>
    <row r="132" spans="1:19" ht="12.75">
      <c r="A132" s="19">
        <f t="shared" si="24"/>
        <v>-38.3684205480915</v>
      </c>
      <c r="B132" s="3">
        <f t="shared" si="25"/>
        <v>-0.07599999999939655</v>
      </c>
      <c r="C132" s="3">
        <f t="shared" si="17"/>
        <v>-100</v>
      </c>
      <c r="D132" s="3">
        <v>59.9240000000006</v>
      </c>
      <c r="E132" s="3">
        <v>60</v>
      </c>
      <c r="F132" s="20">
        <f t="shared" si="26"/>
        <v>-38.3684205480915</v>
      </c>
      <c r="G132" s="20">
        <f t="shared" si="27"/>
        <v>-52.07142764214962</v>
      </c>
      <c r="H132" s="20">
        <f t="shared" si="28"/>
        <v>-30.374999683786</v>
      </c>
      <c r="I132" s="21">
        <f t="shared" si="29"/>
      </c>
      <c r="J132" s="21">
        <f t="shared" si="30"/>
      </c>
      <c r="K132" s="21">
        <f t="shared" si="31"/>
      </c>
      <c r="L132" s="26">
        <f t="shared" si="18"/>
        <v>-4.263157894770692</v>
      </c>
      <c r="M132" s="26">
        <f t="shared" si="19"/>
        <v>-5.785714285776632</v>
      </c>
      <c r="N132" s="26">
        <f t="shared" si="20"/>
        <v>-3.375000000021214</v>
      </c>
      <c r="O132" s="18">
        <f t="shared" si="21"/>
        <v>-74.66770413741473</v>
      </c>
      <c r="P132" s="18">
        <f t="shared" si="22"/>
        <v>74.66770413741473</v>
      </c>
      <c r="Q132" s="31">
        <f t="shared" si="23"/>
        <v>-699.9999881579633</v>
      </c>
      <c r="R132" s="31">
        <f t="shared" si="32"/>
        <v>-699.9999839286902</v>
      </c>
      <c r="S132" s="31">
        <f t="shared" si="33"/>
        <v>-699.9999906250392</v>
      </c>
    </row>
    <row r="133" spans="1:19" ht="12.75">
      <c r="A133" s="19">
        <f t="shared" si="24"/>
        <v>-38.879999481914574</v>
      </c>
      <c r="B133" s="3">
        <f t="shared" si="25"/>
        <v>-0.07499999999939888</v>
      </c>
      <c r="C133" s="3">
        <f t="shared" si="17"/>
        <v>-100</v>
      </c>
      <c r="D133" s="3">
        <v>59.9250000000006</v>
      </c>
      <c r="E133" s="3">
        <v>60</v>
      </c>
      <c r="F133" s="20">
        <f t="shared" si="26"/>
        <v>-38.879999481914574</v>
      </c>
      <c r="G133" s="20">
        <f t="shared" si="27"/>
        <v>-53.018180854801386</v>
      </c>
      <c r="H133" s="20">
        <f t="shared" si="28"/>
        <v>-30.694736519198315</v>
      </c>
      <c r="I133" s="21">
        <f t="shared" si="29"/>
      </c>
      <c r="J133" s="21">
        <f t="shared" si="30"/>
      </c>
      <c r="K133" s="21">
        <f t="shared" si="31"/>
      </c>
      <c r="L133" s="26">
        <f t="shared" si="18"/>
        <v>-4.320000000034624</v>
      </c>
      <c r="M133" s="26">
        <f t="shared" si="19"/>
        <v>-5.890909090973476</v>
      </c>
      <c r="N133" s="26">
        <f t="shared" si="20"/>
        <v>-3.4105263158110533</v>
      </c>
      <c r="O133" s="18">
        <f t="shared" si="21"/>
        <v>-74.66770413741473</v>
      </c>
      <c r="P133" s="18">
        <f t="shared" si="22"/>
        <v>74.66770413741473</v>
      </c>
      <c r="Q133" s="31">
        <f t="shared" si="23"/>
        <v>-699.9999880000685</v>
      </c>
      <c r="R133" s="31">
        <f t="shared" si="32"/>
        <v>-699.9999836364834</v>
      </c>
      <c r="S133" s="31">
        <f t="shared" si="33"/>
        <v>-699.9999905263548</v>
      </c>
    </row>
    <row r="134" spans="1:19" ht="12.75">
      <c r="A134" s="19">
        <f t="shared" si="24"/>
        <v>-39.405404873221784</v>
      </c>
      <c r="B134" s="3">
        <f t="shared" si="25"/>
        <v>-0.07399999999940121</v>
      </c>
      <c r="C134" s="3">
        <f t="shared" si="17"/>
        <v>-100</v>
      </c>
      <c r="D134" s="3">
        <v>59.9260000000006</v>
      </c>
      <c r="E134" s="3">
        <v>60</v>
      </c>
      <c r="F134" s="20">
        <f t="shared" si="26"/>
        <v>-39.405404873221784</v>
      </c>
      <c r="G134" s="20">
        <f t="shared" si="27"/>
        <v>-53.99999900060603</v>
      </c>
      <c r="H134" s="20">
        <f t="shared" si="28"/>
        <v>-31.021276265930034</v>
      </c>
      <c r="I134" s="21">
        <f t="shared" si="29"/>
      </c>
      <c r="J134" s="21">
        <f t="shared" si="30"/>
      </c>
      <c r="K134" s="21">
        <f t="shared" si="31"/>
      </c>
      <c r="L134" s="26">
        <f t="shared" si="18"/>
        <v>-4.378378378413807</v>
      </c>
      <c r="M134" s="26">
        <f t="shared" si="19"/>
        <v>-6.000000000066531</v>
      </c>
      <c r="N134" s="26">
        <f t="shared" si="20"/>
        <v>-3.4468085106602535</v>
      </c>
      <c r="O134" s="18">
        <f t="shared" si="21"/>
        <v>-74.66770413741473</v>
      </c>
      <c r="P134" s="18">
        <f t="shared" si="22"/>
        <v>74.66770413741473</v>
      </c>
      <c r="Q134" s="31">
        <f t="shared" si="23"/>
        <v>-699.9999878379065</v>
      </c>
      <c r="R134" s="31">
        <f t="shared" si="32"/>
        <v>-699.999983333454</v>
      </c>
      <c r="S134" s="31">
        <f t="shared" si="33"/>
        <v>-699.9999904255706</v>
      </c>
    </row>
    <row r="135" spans="1:19" ht="12.75">
      <c r="A135" s="19">
        <f t="shared" si="24"/>
        <v>-39.945204932586876</v>
      </c>
      <c r="B135" s="3">
        <f t="shared" si="25"/>
        <v>-0.07299999999940354</v>
      </c>
      <c r="C135" s="3">
        <f t="shared" si="17"/>
        <v>-100</v>
      </c>
      <c r="D135" s="3">
        <v>59.9270000000006</v>
      </c>
      <c r="E135" s="3">
        <v>60</v>
      </c>
      <c r="F135" s="20">
        <f t="shared" si="26"/>
        <v>-39.945204932586876</v>
      </c>
      <c r="G135" s="20">
        <f t="shared" si="27"/>
        <v>-55.01886688706307</v>
      </c>
      <c r="H135" s="20">
        <f t="shared" si="28"/>
        <v>-31.354838372731038</v>
      </c>
      <c r="I135" s="21">
        <f t="shared" si="29"/>
      </c>
      <c r="J135" s="21">
        <f t="shared" si="30"/>
      </c>
      <c r="K135" s="21">
        <f t="shared" si="31"/>
      </c>
      <c r="L135" s="26">
        <f t="shared" si="18"/>
        <v>-4.438356164419825</v>
      </c>
      <c r="M135" s="26">
        <f t="shared" si="19"/>
        <v>-6.113207547238609</v>
      </c>
      <c r="N135" s="26">
        <f t="shared" si="20"/>
        <v>-3.483870967764279</v>
      </c>
      <c r="O135" s="18">
        <f t="shared" si="21"/>
        <v>-74.66770413741473</v>
      </c>
      <c r="P135" s="18">
        <f t="shared" si="22"/>
        <v>74.66770413741473</v>
      </c>
      <c r="Q135" s="31">
        <f t="shared" si="23"/>
        <v>-699.9999876713014</v>
      </c>
      <c r="R135" s="31">
        <f t="shared" si="32"/>
        <v>-699.9999830189896</v>
      </c>
      <c r="S135" s="31">
        <f t="shared" si="33"/>
        <v>-699.9999903226188</v>
      </c>
    </row>
    <row r="136" spans="1:19" ht="12.75">
      <c r="A136" s="19">
        <f t="shared" si="24"/>
        <v>-40.499999437841275</v>
      </c>
      <c r="B136" s="3">
        <f t="shared" si="25"/>
        <v>-0.07199999999939877</v>
      </c>
      <c r="C136" s="3">
        <f aca="true" t="shared" si="34" ref="C136:C199">+$B$4</f>
        <v>-100</v>
      </c>
      <c r="D136" s="3">
        <v>59.9280000000006</v>
      </c>
      <c r="E136" s="3">
        <v>60</v>
      </c>
      <c r="F136" s="20">
        <f t="shared" si="26"/>
        <v>-40.499999437841275</v>
      </c>
      <c r="G136" s="20">
        <f t="shared" si="27"/>
        <v>-56.076921999176726</v>
      </c>
      <c r="H136" s="20">
        <f t="shared" si="28"/>
        <v>-31.695651829603552</v>
      </c>
      <c r="I136" s="21">
        <f t="shared" si="29"/>
      </c>
      <c r="J136" s="21">
        <f t="shared" si="30"/>
      </c>
      <c r="K136" s="21">
        <f t="shared" si="31"/>
      </c>
      <c r="L136" s="26">
        <f aca="true" t="shared" si="35" ref="L136:L199">(-10*C136/B136)*($H$4*$H$4)</f>
        <v>-4.500000000037576</v>
      </c>
      <c r="M136" s="26">
        <f aca="true" t="shared" si="36" ref="M136:M199">(-10*C136/(B136+0.02))*($H$4*$H$4)</f>
        <v>-6.230769230841271</v>
      </c>
      <c r="N136" s="26">
        <f aca="true" t="shared" si="37" ref="N136:N199">(-10*C136/(B136-0.02))*($H$4*$H$4)</f>
        <v>-3.5217391304577967</v>
      </c>
      <c r="O136" s="18">
        <f aca="true" t="shared" si="38" ref="O136:O199">-$D$4</f>
        <v>-74.66770413741473</v>
      </c>
      <c r="P136" s="18">
        <f aca="true" t="shared" si="39" ref="P136:P199">+$D$4</f>
        <v>74.66770413741473</v>
      </c>
      <c r="Q136" s="31">
        <f aca="true" t="shared" si="40" ref="Q136:Q199">(2-(A136*B136)/(-10*C136*$H$4*$H$4))*100</f>
        <v>-699.9999875000686</v>
      </c>
      <c r="R136" s="31">
        <f t="shared" si="32"/>
        <v>-699.9999826924304</v>
      </c>
      <c r="S136" s="31">
        <f t="shared" si="33"/>
        <v>-699.9999902174293</v>
      </c>
    </row>
    <row r="137" spans="1:19" ht="12.75">
      <c r="A137" s="19">
        <f aca="true" t="shared" si="41" ref="A137:A200">IF(F137=-99999,I137,IF(F137&lt;0,F137,I137))</f>
        <v>-41.07042195710417</v>
      </c>
      <c r="B137" s="3">
        <f aca="true" t="shared" si="42" ref="B137:B204">+D137-E137</f>
        <v>-0.0709999999994011</v>
      </c>
      <c r="C137" s="3">
        <f t="shared" si="34"/>
        <v>-100</v>
      </c>
      <c r="D137" s="3">
        <v>59.9290000000006</v>
      </c>
      <c r="E137" s="3">
        <v>60</v>
      </c>
      <c r="F137" s="20">
        <f aca="true" t="shared" si="43" ref="F137:F200">IF((D137-60)&lt;=0,(-10*C137)*($F$4-60)^2/(D137-60-0.000000001),"")</f>
        <v>-41.07042195710417</v>
      </c>
      <c r="G137" s="20">
        <f aca="true" t="shared" si="44" ref="G137:G189">IF((D137-59.98)&lt;=0,(-10*C137)*((59.98-(3*$H$4))-59.98)^2/(D137-59.98-0.000000001),"")</f>
        <v>-57.17646946780732</v>
      </c>
      <c r="H137" s="20">
        <f aca="true" t="shared" si="45" ref="H137:H200">IF((D137-60.02)&lt;=0,(-10*C137)*((60.02+(3*$H$4))-60.02)^2/(D137-60.02-0.000000001),"")</f>
        <v>-32.04395569203688</v>
      </c>
      <c r="I137" s="21">
        <f aca="true" t="shared" si="46" ref="I137:I200">IF((D137-60)&gt;0,(-10*C137)*($G$4-60)^2/(D137-60),"")</f>
      </c>
      <c r="J137" s="21">
        <f aca="true" t="shared" si="47" ref="J137:J189">IF((D137-59.98)&gt;0,(-10*C137)*($G$4-59.98)^2/(D137-59.98),"")</f>
      </c>
      <c r="K137" s="21">
        <f aca="true" t="shared" si="48" ref="K137:K200">IF((D137-60.02)&gt;0,(-10*C137)*($G$4-60.02)^2/(D137-60.02),"")</f>
      </c>
      <c r="L137" s="26">
        <f t="shared" si="35"/>
        <v>-4.563380281728634</v>
      </c>
      <c r="M137" s="26">
        <f t="shared" si="36"/>
        <v>-6.352941176545191</v>
      </c>
      <c r="N137" s="26">
        <f t="shared" si="37"/>
        <v>-3.5604395604629926</v>
      </c>
      <c r="O137" s="18">
        <f t="shared" si="38"/>
        <v>-74.66770413741473</v>
      </c>
      <c r="P137" s="18">
        <f t="shared" si="39"/>
        <v>74.66770413741473</v>
      </c>
      <c r="Q137" s="31">
        <f t="shared" si="40"/>
        <v>-699.9999873240123</v>
      </c>
      <c r="R137" s="31">
        <f aca="true" t="shared" si="49" ref="R137:R200">IF(G137&lt;=0,(2-(G137*(B137+0.02))/(-10*C137*$H$4*$H$4))*100,(2-(J137*(B137+0.02))/(-10*C137*$H$4*$H$4))*100)</f>
        <v>-699.9999823530651</v>
      </c>
      <c r="S137" s="31">
        <f aca="true" t="shared" si="50" ref="S137:S200">IF(H137&lt;=0,(2-(H137*(B137-0.02))/(-10*C137*$H$4*$H$4))*100,(2-(K137*(B137-0.02))/(-10*C137*$H$4*$H$4))*100)</f>
        <v>-699.9999901099276</v>
      </c>
    </row>
    <row r="138" spans="1:19" ht="12.75">
      <c r="A138" s="19">
        <f t="shared" si="41"/>
        <v>-41.657142262399006</v>
      </c>
      <c r="B138" s="3">
        <f t="shared" si="42"/>
        <v>-0.06999999999940343</v>
      </c>
      <c r="C138" s="3">
        <f t="shared" si="34"/>
        <v>-100</v>
      </c>
      <c r="D138" s="3">
        <v>59.9300000000006</v>
      </c>
      <c r="E138" s="3">
        <v>60</v>
      </c>
      <c r="F138" s="20">
        <f t="shared" si="43"/>
        <v>-41.657142262399006</v>
      </c>
      <c r="G138" s="20">
        <f t="shared" si="44"/>
        <v>-58.31999883430393</v>
      </c>
      <c r="H138" s="20">
        <f t="shared" si="45"/>
        <v>-32.3999996402161</v>
      </c>
      <c r="I138" s="21">
        <f t="shared" si="46"/>
      </c>
      <c r="J138" s="21">
        <f t="shared" si="47"/>
      </c>
      <c r="K138" s="21">
        <f t="shared" si="48"/>
      </c>
      <c r="L138" s="26">
        <f t="shared" si="35"/>
        <v>-4.628571428610875</v>
      </c>
      <c r="M138" s="26">
        <f t="shared" si="36"/>
        <v>-6.4800000000773155</v>
      </c>
      <c r="N138" s="26">
        <f t="shared" si="37"/>
        <v>-3.6000000000238623</v>
      </c>
      <c r="O138" s="18">
        <f t="shared" si="38"/>
        <v>-74.66770413741473</v>
      </c>
      <c r="P138" s="18">
        <f t="shared" si="39"/>
        <v>74.66770413741473</v>
      </c>
      <c r="Q138" s="31">
        <f t="shared" si="40"/>
        <v>-699.9999871429256</v>
      </c>
      <c r="R138" s="31">
        <f t="shared" si="49"/>
        <v>-699.9999820001248</v>
      </c>
      <c r="S138" s="31">
        <f t="shared" si="50"/>
        <v>-699.9999900000372</v>
      </c>
    </row>
    <row r="139" spans="1:19" ht="12.75">
      <c r="A139" s="19">
        <f t="shared" si="41"/>
        <v>-42.26086895311254</v>
      </c>
      <c r="B139" s="3">
        <f t="shared" si="42"/>
        <v>-0.06899999999939865</v>
      </c>
      <c r="C139" s="3">
        <f t="shared" si="34"/>
        <v>-100</v>
      </c>
      <c r="D139" s="3">
        <v>59.9310000000006</v>
      </c>
      <c r="E139" s="3">
        <v>60</v>
      </c>
      <c r="F139" s="20">
        <f t="shared" si="43"/>
        <v>-42.26086895311254</v>
      </c>
      <c r="G139" s="20">
        <f t="shared" si="44"/>
        <v>-59.51020286787736</v>
      </c>
      <c r="H139" s="20">
        <f t="shared" si="45"/>
        <v>-32.764044575907604</v>
      </c>
      <c r="I139" s="21">
        <f t="shared" si="46"/>
      </c>
      <c r="J139" s="21">
        <f t="shared" si="47"/>
      </c>
      <c r="K139" s="21">
        <f t="shared" si="48"/>
      </c>
      <c r="L139" s="26">
        <f t="shared" si="35"/>
        <v>-4.695652173953967</v>
      </c>
      <c r="M139" s="26">
        <f t="shared" si="36"/>
        <v>-6.612244898040331</v>
      </c>
      <c r="N139" s="26">
        <f t="shared" si="37"/>
        <v>-3.640449438226844</v>
      </c>
      <c r="O139" s="18">
        <f t="shared" si="38"/>
        <v>-74.66770413741473</v>
      </c>
      <c r="P139" s="18">
        <f t="shared" si="39"/>
        <v>74.66770413741473</v>
      </c>
      <c r="Q139" s="31">
        <f t="shared" si="40"/>
        <v>-699.9999869565903</v>
      </c>
      <c r="R139" s="31">
        <f t="shared" si="49"/>
        <v>-699.9999816327792</v>
      </c>
      <c r="S139" s="31">
        <f t="shared" si="50"/>
        <v>-699.9999898876774</v>
      </c>
    </row>
    <row r="140" spans="1:19" ht="12.75">
      <c r="A140" s="19">
        <f t="shared" si="41"/>
        <v>-42.88235231093465</v>
      </c>
      <c r="B140" s="3">
        <f t="shared" si="42"/>
        <v>-0.06799999999940098</v>
      </c>
      <c r="C140" s="3">
        <f t="shared" si="34"/>
        <v>-100</v>
      </c>
      <c r="D140" s="3">
        <v>59.9320000000006</v>
      </c>
      <c r="E140" s="3">
        <v>60</v>
      </c>
      <c r="F140" s="20">
        <f t="shared" si="43"/>
        <v>-42.88235231093465</v>
      </c>
      <c r="G140" s="20">
        <f t="shared" si="44"/>
        <v>-60.749998735141716</v>
      </c>
      <c r="H140" s="20">
        <f t="shared" si="45"/>
        <v>-33.13636326004095</v>
      </c>
      <c r="I140" s="21">
        <f t="shared" si="46"/>
      </c>
      <c r="J140" s="21">
        <f t="shared" si="47"/>
      </c>
      <c r="K140" s="21">
        <f t="shared" si="48"/>
      </c>
      <c r="L140" s="26">
        <f t="shared" si="35"/>
        <v>-4.764705882394913</v>
      </c>
      <c r="M140" s="26">
        <f t="shared" si="36"/>
        <v>-6.750000000084236</v>
      </c>
      <c r="N140" s="26">
        <f t="shared" si="37"/>
        <v>-3.681818181843243</v>
      </c>
      <c r="O140" s="18">
        <f t="shared" si="38"/>
        <v>-74.66770413741473</v>
      </c>
      <c r="P140" s="18">
        <f t="shared" si="39"/>
        <v>74.66770413741473</v>
      </c>
      <c r="Q140" s="31">
        <f t="shared" si="40"/>
        <v>-699.9999867647745</v>
      </c>
      <c r="R140" s="31">
        <f t="shared" si="49"/>
        <v>-699.9999812501272</v>
      </c>
      <c r="S140" s="31">
        <f t="shared" si="50"/>
        <v>-699.9999897727639</v>
      </c>
    </row>
    <row r="141" spans="1:19" ht="12.75">
      <c r="A141" s="19">
        <f t="shared" si="41"/>
        <v>-43.52238741050452</v>
      </c>
      <c r="B141" s="3">
        <f t="shared" si="42"/>
        <v>-0.06699999999940331</v>
      </c>
      <c r="C141" s="3">
        <f t="shared" si="34"/>
        <v>-100</v>
      </c>
      <c r="D141" s="3">
        <v>59.9330000000006</v>
      </c>
      <c r="E141" s="3">
        <v>60</v>
      </c>
      <c r="F141" s="20">
        <f t="shared" si="43"/>
        <v>-43.52238741050452</v>
      </c>
      <c r="G141" s="20">
        <f t="shared" si="44"/>
        <v>-62.042551872231556</v>
      </c>
      <c r="H141" s="20">
        <f t="shared" si="45"/>
        <v>-33.51724099428591</v>
      </c>
      <c r="I141" s="21">
        <f t="shared" si="46"/>
      </c>
      <c r="J141" s="21">
        <f t="shared" si="47"/>
      </c>
      <c r="K141" s="21">
        <f t="shared" si="48"/>
      </c>
      <c r="L141" s="26">
        <f t="shared" si="35"/>
        <v>-4.835820895565455</v>
      </c>
      <c r="M141" s="26">
        <f t="shared" si="36"/>
        <v>-6.893617021364113</v>
      </c>
      <c r="N141" s="26">
        <f t="shared" si="37"/>
        <v>-3.7241379310600236</v>
      </c>
      <c r="O141" s="18">
        <f t="shared" si="38"/>
        <v>-74.66770413741473</v>
      </c>
      <c r="P141" s="18">
        <f t="shared" si="39"/>
        <v>74.66770413741473</v>
      </c>
      <c r="Q141" s="31">
        <f t="shared" si="40"/>
        <v>-699.9999865672328</v>
      </c>
      <c r="R141" s="31">
        <f t="shared" si="49"/>
        <v>-699.9999808511925</v>
      </c>
      <c r="S141" s="31">
        <f t="shared" si="50"/>
        <v>-699.9999896552085</v>
      </c>
    </row>
    <row r="142" spans="1:19" ht="12.75">
      <c r="A142" s="19">
        <f t="shared" si="41"/>
        <v>-44.18181751280269</v>
      </c>
      <c r="B142" s="3">
        <f t="shared" si="42"/>
        <v>-0.06599999999939854</v>
      </c>
      <c r="C142" s="3">
        <f t="shared" si="34"/>
        <v>-100</v>
      </c>
      <c r="D142" s="3">
        <v>59.9340000000006</v>
      </c>
      <c r="E142" s="3">
        <v>60</v>
      </c>
      <c r="F142" s="20">
        <f t="shared" si="43"/>
        <v>-44.18181751280269</v>
      </c>
      <c r="G142" s="20">
        <f t="shared" si="44"/>
        <v>-63.39130297059226</v>
      </c>
      <c r="H142" s="20">
        <f t="shared" si="45"/>
        <v>-33.90697635015735</v>
      </c>
      <c r="I142" s="21">
        <f t="shared" si="46"/>
      </c>
      <c r="J142" s="21">
        <f t="shared" si="47"/>
      </c>
      <c r="K142" s="21">
        <f t="shared" si="48"/>
      </c>
      <c r="L142" s="26">
        <f t="shared" si="35"/>
        <v>-4.909090909135645</v>
      </c>
      <c r="M142" s="26">
        <f t="shared" si="36"/>
        <v>-7.04347826096166</v>
      </c>
      <c r="N142" s="26">
        <f t="shared" si="37"/>
        <v>-3.767441860491464</v>
      </c>
      <c r="O142" s="18">
        <f t="shared" si="38"/>
        <v>-74.66770413741473</v>
      </c>
      <c r="P142" s="18">
        <f t="shared" si="39"/>
        <v>74.66770413741473</v>
      </c>
      <c r="Q142" s="31">
        <f t="shared" si="40"/>
        <v>-699.999986363705</v>
      </c>
      <c r="R142" s="31">
        <f t="shared" si="49"/>
        <v>-699.9999804349125</v>
      </c>
      <c r="S142" s="31">
        <f t="shared" si="50"/>
        <v>-699.9999895349195</v>
      </c>
    </row>
    <row r="143" spans="1:19" ht="12.75">
      <c r="A143" s="19">
        <f t="shared" si="41"/>
        <v>-44.86153777177786</v>
      </c>
      <c r="B143" s="3">
        <f t="shared" si="42"/>
        <v>-0.06499999999940087</v>
      </c>
      <c r="C143" s="3">
        <f t="shared" si="34"/>
        <v>-100</v>
      </c>
      <c r="D143" s="3">
        <v>59.9350000000006</v>
      </c>
      <c r="E143" s="3">
        <v>60</v>
      </c>
      <c r="F143" s="20">
        <f t="shared" si="43"/>
        <v>-44.86153777177786</v>
      </c>
      <c r="G143" s="20">
        <f t="shared" si="44"/>
        <v>-64.7999985608722</v>
      </c>
      <c r="H143" s="20">
        <f t="shared" si="45"/>
        <v>-34.30588194958571</v>
      </c>
      <c r="I143" s="21">
        <f t="shared" si="46"/>
      </c>
      <c r="J143" s="21">
        <f t="shared" si="47"/>
      </c>
      <c r="K143" s="21">
        <f t="shared" si="48"/>
      </c>
      <c r="L143" s="26">
        <f t="shared" si="35"/>
        <v>-4.984615384661329</v>
      </c>
      <c r="M143" s="26">
        <f t="shared" si="36"/>
        <v>-7.200000000095861</v>
      </c>
      <c r="N143" s="26">
        <f t="shared" si="37"/>
        <v>-3.8117647059092197</v>
      </c>
      <c r="O143" s="18">
        <f t="shared" si="38"/>
        <v>-74.66770413741473</v>
      </c>
      <c r="P143" s="18">
        <f t="shared" si="39"/>
        <v>74.66770413741473</v>
      </c>
      <c r="Q143" s="31">
        <f t="shared" si="40"/>
        <v>-699.9999861539146</v>
      </c>
      <c r="R143" s="31">
        <f t="shared" si="49"/>
        <v>-699.9999800001312</v>
      </c>
      <c r="S143" s="31">
        <f t="shared" si="50"/>
        <v>-699.9999894118001</v>
      </c>
    </row>
    <row r="144" spans="1:19" ht="12.75">
      <c r="A144" s="19">
        <f t="shared" si="41"/>
        <v>-45.562499288514275</v>
      </c>
      <c r="B144" s="3">
        <f t="shared" si="42"/>
        <v>-0.0639999999994032</v>
      </c>
      <c r="C144" s="3">
        <f t="shared" si="34"/>
        <v>-100</v>
      </c>
      <c r="D144" s="3">
        <v>59.9360000000006</v>
      </c>
      <c r="E144" s="3">
        <v>60</v>
      </c>
      <c r="F144" s="20">
        <f t="shared" si="43"/>
        <v>-45.562499288514275</v>
      </c>
      <c r="G144" s="20">
        <f t="shared" si="44"/>
        <v>-66.27272576743759</v>
      </c>
      <c r="H144" s="20">
        <f t="shared" si="45"/>
        <v>-34.71428530126839</v>
      </c>
      <c r="I144" s="21">
        <f t="shared" si="46"/>
      </c>
      <c r="J144" s="21">
        <f t="shared" si="47"/>
      </c>
      <c r="K144" s="21">
        <f t="shared" si="48"/>
      </c>
      <c r="L144" s="26">
        <f t="shared" si="35"/>
        <v>-5.062500000047207</v>
      </c>
      <c r="M144" s="26">
        <f t="shared" si="36"/>
        <v>-7.363636363736241</v>
      </c>
      <c r="N144" s="26">
        <f t="shared" si="37"/>
        <v>-3.85714285717026</v>
      </c>
      <c r="O144" s="18">
        <f t="shared" si="38"/>
        <v>-74.66770413741473</v>
      </c>
      <c r="P144" s="18">
        <f t="shared" si="39"/>
        <v>74.66770413741473</v>
      </c>
      <c r="Q144" s="31">
        <f t="shared" si="40"/>
        <v>-699.9999859375686</v>
      </c>
      <c r="R144" s="31">
        <f t="shared" si="49"/>
        <v>-699.9999795455873</v>
      </c>
      <c r="S144" s="31">
        <f t="shared" si="50"/>
        <v>-699.9999892857494</v>
      </c>
    </row>
    <row r="145" spans="1:19" ht="12.75">
      <c r="A145" s="19">
        <f t="shared" si="41"/>
        <v>-46.28571355153899</v>
      </c>
      <c r="B145" s="3">
        <f t="shared" si="42"/>
        <v>-0.06299999999929895</v>
      </c>
      <c r="C145" s="3">
        <f t="shared" si="34"/>
        <v>-100</v>
      </c>
      <c r="D145" s="3">
        <v>59.9370000000007</v>
      </c>
      <c r="E145" s="3">
        <v>60</v>
      </c>
      <c r="F145" s="20">
        <f t="shared" si="43"/>
        <v>-46.28571355153899</v>
      </c>
      <c r="G145" s="20">
        <f t="shared" si="44"/>
        <v>-67.81395191241911</v>
      </c>
      <c r="H145" s="20">
        <f t="shared" si="45"/>
        <v>-35.13252969749652</v>
      </c>
      <c r="I145" s="21">
        <f t="shared" si="46"/>
      </c>
      <c r="J145" s="21">
        <f t="shared" si="47"/>
      </c>
      <c r="K145" s="21">
        <f t="shared" si="48"/>
      </c>
      <c r="L145" s="26">
        <f t="shared" si="35"/>
        <v>-5.14285714291437</v>
      </c>
      <c r="M145" s="26">
        <f t="shared" si="36"/>
        <v>-7.534883721053077</v>
      </c>
      <c r="N145" s="26">
        <f t="shared" si="37"/>
        <v>-3.9036144578642964</v>
      </c>
      <c r="O145" s="18">
        <f t="shared" si="38"/>
        <v>-74.66770413741473</v>
      </c>
      <c r="P145" s="18">
        <f t="shared" si="39"/>
        <v>74.66770413741473</v>
      </c>
      <c r="Q145" s="31">
        <f t="shared" si="40"/>
        <v>-699.9999857143542</v>
      </c>
      <c r="R145" s="31">
        <f t="shared" si="49"/>
        <v>-699.9999790699017</v>
      </c>
      <c r="S145" s="31">
        <f t="shared" si="50"/>
        <v>-699.9999891566613</v>
      </c>
    </row>
    <row r="146" spans="1:19" ht="12.75">
      <c r="A146" s="19">
        <f t="shared" si="41"/>
        <v>-47.032257306464935</v>
      </c>
      <c r="B146" s="3">
        <f t="shared" si="42"/>
        <v>-0.06199999999930128</v>
      </c>
      <c r="C146" s="3">
        <f t="shared" si="34"/>
        <v>-100</v>
      </c>
      <c r="D146" s="3">
        <v>59.9380000000007</v>
      </c>
      <c r="E146" s="3">
        <v>60</v>
      </c>
      <c r="F146" s="20">
        <f t="shared" si="43"/>
        <v>-47.032257306464935</v>
      </c>
      <c r="G146" s="20">
        <f t="shared" si="44"/>
        <v>-69.4285697766757</v>
      </c>
      <c r="H146" s="20">
        <f t="shared" si="45"/>
        <v>-35.56097517639002</v>
      </c>
      <c r="I146" s="21">
        <f t="shared" si="46"/>
      </c>
      <c r="J146" s="21">
        <f t="shared" si="47"/>
      </c>
      <c r="K146" s="21">
        <f t="shared" si="48"/>
      </c>
      <c r="L146" s="26">
        <f t="shared" si="35"/>
        <v>-5.2258064516717955</v>
      </c>
      <c r="M146" s="26">
        <f t="shared" si="36"/>
        <v>-7.714285714414051</v>
      </c>
      <c r="N146" s="26">
        <f t="shared" si="37"/>
        <v>-3.9512195122287896</v>
      </c>
      <c r="O146" s="18">
        <f t="shared" si="38"/>
        <v>-74.66770413741473</v>
      </c>
      <c r="P146" s="18">
        <f t="shared" si="39"/>
        <v>74.66770413741473</v>
      </c>
      <c r="Q146" s="31">
        <f t="shared" si="40"/>
        <v>-699.9999854839394</v>
      </c>
      <c r="R146" s="31">
        <f t="shared" si="49"/>
        <v>-699.9999785715645</v>
      </c>
      <c r="S146" s="31">
        <f t="shared" si="50"/>
        <v>-699.9999890244245</v>
      </c>
    </row>
    <row r="147" spans="1:19" ht="12.75">
      <c r="A147" s="19">
        <f t="shared" si="41"/>
        <v>-47.80327790541922</v>
      </c>
      <c r="B147" s="3">
        <f t="shared" si="42"/>
        <v>-0.060999999999296506</v>
      </c>
      <c r="C147" s="3">
        <f t="shared" si="34"/>
        <v>-100</v>
      </c>
      <c r="D147" s="3">
        <v>59.9390000000007</v>
      </c>
      <c r="E147" s="3">
        <v>60</v>
      </c>
      <c r="F147" s="20">
        <f t="shared" si="43"/>
        <v>-47.80327790541922</v>
      </c>
      <c r="G147" s="20">
        <f t="shared" si="44"/>
        <v>-71.12194948606165</v>
      </c>
      <c r="H147" s="20">
        <f t="shared" si="45"/>
        <v>-35.999999555869564</v>
      </c>
      <c r="I147" s="21">
        <f t="shared" si="46"/>
      </c>
      <c r="J147" s="21">
        <f t="shared" si="47"/>
      </c>
      <c r="K147" s="21">
        <f t="shared" si="48"/>
      </c>
      <c r="L147" s="26">
        <f t="shared" si="35"/>
        <v>-5.31147540989732</v>
      </c>
      <c r="M147" s="26">
        <f t="shared" si="36"/>
        <v>-7.902439024525837</v>
      </c>
      <c r="N147" s="26">
        <f t="shared" si="37"/>
        <v>-4.000000000034739</v>
      </c>
      <c r="O147" s="18">
        <f t="shared" si="38"/>
        <v>-74.66770413741473</v>
      </c>
      <c r="P147" s="18">
        <f t="shared" si="39"/>
        <v>74.66770413741473</v>
      </c>
      <c r="Q147" s="31">
        <f t="shared" si="40"/>
        <v>-699.9999852459704</v>
      </c>
      <c r="R147" s="31">
        <f t="shared" si="49"/>
        <v>-699.9999780489178</v>
      </c>
      <c r="S147" s="31">
        <f t="shared" si="50"/>
        <v>-699.9999888889226</v>
      </c>
    </row>
    <row r="148" spans="1:19" ht="12.75">
      <c r="A148" s="19">
        <f t="shared" si="41"/>
        <v>-48.599999190571644</v>
      </c>
      <c r="B148" s="3">
        <f t="shared" si="42"/>
        <v>-0.059999999999298836</v>
      </c>
      <c r="C148" s="3">
        <f t="shared" si="34"/>
        <v>-100</v>
      </c>
      <c r="D148" s="3">
        <v>59.9400000000007</v>
      </c>
      <c r="E148" s="3">
        <v>60</v>
      </c>
      <c r="F148" s="20">
        <f t="shared" si="43"/>
        <v>-48.599999190571644</v>
      </c>
      <c r="G148" s="20">
        <f t="shared" si="44"/>
        <v>-72.89999817878915</v>
      </c>
      <c r="H148" s="20">
        <f t="shared" si="45"/>
        <v>-36.449999544695814</v>
      </c>
      <c r="I148" s="21">
        <f t="shared" si="46"/>
      </c>
      <c r="J148" s="21">
        <f t="shared" si="47"/>
      </c>
      <c r="K148" s="21">
        <f t="shared" si="48"/>
      </c>
      <c r="L148" s="26">
        <f t="shared" si="35"/>
        <v>-5.400000000063104</v>
      </c>
      <c r="M148" s="26">
        <f t="shared" si="36"/>
        <v>-8.100000000141986</v>
      </c>
      <c r="N148" s="26">
        <f t="shared" si="37"/>
        <v>-4.050000000035496</v>
      </c>
      <c r="O148" s="18">
        <f t="shared" si="38"/>
        <v>-74.66770413741473</v>
      </c>
      <c r="P148" s="18">
        <f t="shared" si="39"/>
        <v>74.66770413741473</v>
      </c>
      <c r="Q148" s="31">
        <f t="shared" si="40"/>
        <v>-699.9999850000686</v>
      </c>
      <c r="R148" s="31">
        <f t="shared" si="49"/>
        <v>-699.9999775001394</v>
      </c>
      <c r="S148" s="31">
        <f t="shared" si="50"/>
        <v>-699.9999887500334</v>
      </c>
    </row>
    <row r="149" spans="1:19" ht="12.75">
      <c r="A149" s="19">
        <f t="shared" si="41"/>
        <v>-49.42372797645817</v>
      </c>
      <c r="B149" s="3">
        <f t="shared" si="42"/>
        <v>-0.05899999999930117</v>
      </c>
      <c r="C149" s="3">
        <f t="shared" si="34"/>
        <v>-100</v>
      </c>
      <c r="D149" s="3">
        <v>59.9410000000007</v>
      </c>
      <c r="E149" s="3">
        <v>60</v>
      </c>
      <c r="F149" s="20">
        <f t="shared" si="43"/>
        <v>-49.42372797645817</v>
      </c>
      <c r="G149" s="20">
        <f t="shared" si="44"/>
        <v>-74.76922885342249</v>
      </c>
      <c r="H149" s="20">
        <f t="shared" si="45"/>
        <v>-36.91139193815834</v>
      </c>
      <c r="I149" s="21">
        <f t="shared" si="46"/>
      </c>
      <c r="J149" s="21">
        <f t="shared" si="47"/>
      </c>
      <c r="K149" s="21">
        <f t="shared" si="48"/>
      </c>
      <c r="L149" s="26">
        <f t="shared" si="35"/>
        <v>-5.491525423793857</v>
      </c>
      <c r="M149" s="26">
        <f t="shared" si="36"/>
        <v>-8.30769230784117</v>
      </c>
      <c r="N149" s="26">
        <f t="shared" si="37"/>
        <v>-4.101265822821089</v>
      </c>
      <c r="O149" s="18">
        <f t="shared" si="38"/>
        <v>-74.66770413741473</v>
      </c>
      <c r="P149" s="18">
        <f t="shared" si="39"/>
        <v>74.66770413741473</v>
      </c>
      <c r="Q149" s="31">
        <f t="shared" si="40"/>
        <v>-699.9999847458312</v>
      </c>
      <c r="R149" s="31">
        <f t="shared" si="49"/>
        <v>-699.9999769232179</v>
      </c>
      <c r="S149" s="31">
        <f t="shared" si="50"/>
        <v>-699.9999886076278</v>
      </c>
    </row>
    <row r="150" spans="1:19" ht="12.75">
      <c r="A150" s="19">
        <f t="shared" si="41"/>
        <v>-50.27586120274788</v>
      </c>
      <c r="B150" s="3">
        <f t="shared" si="42"/>
        <v>-0.0579999999993035</v>
      </c>
      <c r="C150" s="3">
        <f t="shared" si="34"/>
        <v>-100</v>
      </c>
      <c r="D150" s="3">
        <v>59.9420000000007</v>
      </c>
      <c r="E150" s="3">
        <v>60</v>
      </c>
      <c r="F150" s="20">
        <f t="shared" si="43"/>
        <v>-50.27586120274788</v>
      </c>
      <c r="G150" s="20">
        <f t="shared" si="44"/>
        <v>-76.73684008729127</v>
      </c>
      <c r="H150" s="20">
        <f t="shared" si="45"/>
        <v>-37.38461490566061</v>
      </c>
      <c r="I150" s="21">
        <f t="shared" si="46"/>
      </c>
      <c r="J150" s="21">
        <f t="shared" si="47"/>
      </c>
      <c r="K150" s="21">
        <f t="shared" si="48"/>
      </c>
      <c r="L150" s="26">
        <f t="shared" si="35"/>
        <v>-5.5862068966188065</v>
      </c>
      <c r="M150" s="26">
        <f t="shared" si="36"/>
        <v>-8.526315789629964</v>
      </c>
      <c r="N150" s="26">
        <f t="shared" si="37"/>
        <v>-4.1538461538832445</v>
      </c>
      <c r="O150" s="18">
        <f t="shared" si="38"/>
        <v>-74.66770413741473</v>
      </c>
      <c r="P150" s="18">
        <f t="shared" si="39"/>
        <v>74.66770413741473</v>
      </c>
      <c r="Q150" s="31">
        <f t="shared" si="40"/>
        <v>-699.9999844828272</v>
      </c>
      <c r="R150" s="31">
        <f t="shared" si="49"/>
        <v>-699.9999763159324</v>
      </c>
      <c r="S150" s="31">
        <f t="shared" si="50"/>
        <v>-699.999988461571</v>
      </c>
    </row>
    <row r="151" spans="1:19" ht="12.75">
      <c r="A151" s="19">
        <f t="shared" si="41"/>
        <v>-51.15789383996847</v>
      </c>
      <c r="B151" s="3">
        <f t="shared" si="42"/>
        <v>-0.05699999999929872</v>
      </c>
      <c r="C151" s="3">
        <f t="shared" si="34"/>
        <v>-100</v>
      </c>
      <c r="D151" s="3">
        <v>59.9430000000007</v>
      </c>
      <c r="E151" s="3">
        <v>60</v>
      </c>
      <c r="F151" s="20">
        <f t="shared" si="43"/>
        <v>-51.15789383996847</v>
      </c>
      <c r="G151" s="20">
        <f t="shared" si="44"/>
        <v>-78.81080868229533</v>
      </c>
      <c r="H151" s="20">
        <f t="shared" si="45"/>
        <v>-37.870129378656245</v>
      </c>
      <c r="I151" s="21">
        <f t="shared" si="46"/>
      </c>
      <c r="J151" s="21">
        <f t="shared" si="47"/>
      </c>
      <c r="K151" s="21">
        <f t="shared" si="48"/>
      </c>
      <c r="L151" s="26">
        <f t="shared" si="35"/>
        <v>-5.684210526385722</v>
      </c>
      <c r="M151" s="26">
        <f t="shared" si="36"/>
        <v>-8.756756756922728</v>
      </c>
      <c r="N151" s="26">
        <f t="shared" si="37"/>
        <v>-4.207792207830529</v>
      </c>
      <c r="O151" s="18">
        <f t="shared" si="38"/>
        <v>-74.66770413741473</v>
      </c>
      <c r="P151" s="18">
        <f t="shared" si="39"/>
        <v>74.66770413741473</v>
      </c>
      <c r="Q151" s="31">
        <f t="shared" si="40"/>
        <v>-699.999984210595</v>
      </c>
      <c r="R151" s="31">
        <f t="shared" si="49"/>
        <v>-699.9999756758207</v>
      </c>
      <c r="S151" s="31">
        <f t="shared" si="50"/>
        <v>-699.9999883117204</v>
      </c>
    </row>
    <row r="152" spans="1:19" ht="12.75">
      <c r="A152" s="19">
        <f t="shared" si="41"/>
        <v>-52.07142764223551</v>
      </c>
      <c r="B152" s="3">
        <f t="shared" si="42"/>
        <v>-0.05599999999930105</v>
      </c>
      <c r="C152" s="3">
        <f t="shared" si="34"/>
        <v>-100</v>
      </c>
      <c r="D152" s="3">
        <v>59.9440000000007</v>
      </c>
      <c r="E152" s="3">
        <v>60</v>
      </c>
      <c r="F152" s="20">
        <f t="shared" si="43"/>
        <v>-52.07142764223551</v>
      </c>
      <c r="G152" s="20">
        <f t="shared" si="44"/>
        <v>-80.99999775158587</v>
      </c>
      <c r="H152" s="20">
        <f t="shared" si="45"/>
        <v>-38.36842054813813</v>
      </c>
      <c r="I152" s="21">
        <f t="shared" si="46"/>
      </c>
      <c r="J152" s="21">
        <f t="shared" si="47"/>
      </c>
      <c r="K152" s="21">
        <f t="shared" si="48"/>
      </c>
      <c r="L152" s="26">
        <f t="shared" si="35"/>
        <v>-5.785714285786498</v>
      </c>
      <c r="M152" s="26">
        <f t="shared" si="36"/>
        <v>-9.000000000174737</v>
      </c>
      <c r="N152" s="26">
        <f t="shared" si="37"/>
        <v>-4.2631578947760485</v>
      </c>
      <c r="O152" s="18">
        <f t="shared" si="38"/>
        <v>-74.66770413741473</v>
      </c>
      <c r="P152" s="18">
        <f t="shared" si="39"/>
        <v>74.66770413741473</v>
      </c>
      <c r="Q152" s="31">
        <f t="shared" si="40"/>
        <v>-699.9999839286401</v>
      </c>
      <c r="R152" s="31">
        <f t="shared" si="49"/>
        <v>-699.9999750001472</v>
      </c>
      <c r="S152" s="31">
        <f t="shared" si="50"/>
        <v>-699.9999881579264</v>
      </c>
    </row>
    <row r="153" spans="1:19" ht="12.75">
      <c r="A153" s="19">
        <f t="shared" si="41"/>
        <v>-53.01818085489043</v>
      </c>
      <c r="B153" s="3">
        <f t="shared" si="42"/>
        <v>-0.054999999999303384</v>
      </c>
      <c r="C153" s="3">
        <f t="shared" si="34"/>
        <v>-100</v>
      </c>
      <c r="D153" s="3">
        <v>59.9450000000007</v>
      </c>
      <c r="E153" s="3">
        <v>60</v>
      </c>
      <c r="F153" s="20">
        <f t="shared" si="43"/>
        <v>-53.01818085489043</v>
      </c>
      <c r="G153" s="20">
        <f t="shared" si="44"/>
        <v>-83.3142833355496</v>
      </c>
      <c r="H153" s="20">
        <f t="shared" si="45"/>
        <v>-38.87999948196246</v>
      </c>
      <c r="I153" s="21">
        <f t="shared" si="46"/>
      </c>
      <c r="J153" s="21">
        <f t="shared" si="47"/>
      </c>
      <c r="K153" s="21">
        <f t="shared" si="48"/>
      </c>
      <c r="L153" s="26">
        <f t="shared" si="35"/>
        <v>-5.890909090983703</v>
      </c>
      <c r="M153" s="26">
        <f t="shared" si="36"/>
        <v>-9.257142857327105</v>
      </c>
      <c r="N153" s="26">
        <f t="shared" si="37"/>
        <v>-4.320000000040125</v>
      </c>
      <c r="O153" s="18">
        <f t="shared" si="38"/>
        <v>-74.66770413741473</v>
      </c>
      <c r="P153" s="18">
        <f t="shared" si="39"/>
        <v>74.66770413741473</v>
      </c>
      <c r="Q153" s="31">
        <f t="shared" si="40"/>
        <v>-699.9999836364325</v>
      </c>
      <c r="R153" s="31">
        <f t="shared" si="49"/>
        <v>-699.9999742858636</v>
      </c>
      <c r="S153" s="31">
        <f t="shared" si="50"/>
        <v>-699.999988000031</v>
      </c>
    </row>
    <row r="154" spans="1:19" ht="12.75">
      <c r="A154" s="19">
        <f t="shared" si="41"/>
        <v>-53.99999900070551</v>
      </c>
      <c r="B154" s="3">
        <f t="shared" si="42"/>
        <v>-0.05399999999929861</v>
      </c>
      <c r="C154" s="3">
        <f t="shared" si="34"/>
        <v>-100</v>
      </c>
      <c r="D154" s="3">
        <v>59.9460000000007</v>
      </c>
      <c r="E154" s="3">
        <v>60</v>
      </c>
      <c r="F154" s="20">
        <f t="shared" si="43"/>
        <v>-53.99999900070551</v>
      </c>
      <c r="G154" s="20">
        <f t="shared" si="44"/>
        <v>-85.7647033616453</v>
      </c>
      <c r="H154" s="20">
        <f t="shared" si="45"/>
        <v>-39.405404873274755</v>
      </c>
      <c r="I154" s="21">
        <f t="shared" si="46"/>
      </c>
      <c r="J154" s="21">
        <f t="shared" si="47"/>
      </c>
      <c r="K154" s="21">
        <f t="shared" si="48"/>
      </c>
      <c r="L154" s="26">
        <f t="shared" si="35"/>
        <v>-6.000000000077931</v>
      </c>
      <c r="M154" s="26">
        <f t="shared" si="36"/>
        <v>-9.529411764902466</v>
      </c>
      <c r="N154" s="26">
        <f t="shared" si="37"/>
        <v>-4.378378378419877</v>
      </c>
      <c r="O154" s="18">
        <f t="shared" si="38"/>
        <v>-74.66770413741473</v>
      </c>
      <c r="P154" s="18">
        <f t="shared" si="39"/>
        <v>74.66770413741473</v>
      </c>
      <c r="Q154" s="31">
        <f t="shared" si="40"/>
        <v>-699.9999833334022</v>
      </c>
      <c r="R154" s="31">
        <f t="shared" si="49"/>
        <v>-699.9999735295635</v>
      </c>
      <c r="S154" s="31">
        <f t="shared" si="50"/>
        <v>-699.9999878378684</v>
      </c>
    </row>
    <row r="155" spans="1:19" ht="12.75">
      <c r="A155" s="19">
        <f t="shared" si="41"/>
        <v>-55.01886688716633</v>
      </c>
      <c r="B155" s="3">
        <f t="shared" si="42"/>
        <v>-0.05299999999930094</v>
      </c>
      <c r="C155" s="3">
        <f t="shared" si="34"/>
        <v>-100</v>
      </c>
      <c r="D155" s="3">
        <v>59.9470000000007</v>
      </c>
      <c r="E155" s="3">
        <v>60</v>
      </c>
      <c r="F155" s="20">
        <f t="shared" si="43"/>
        <v>-55.01886688716633</v>
      </c>
      <c r="G155" s="20">
        <f t="shared" si="44"/>
        <v>-88.36363368783744</v>
      </c>
      <c r="H155" s="20">
        <f t="shared" si="45"/>
        <v>-39.94520493264131</v>
      </c>
      <c r="I155" s="21">
        <f t="shared" si="46"/>
      </c>
      <c r="J155" s="21">
        <f t="shared" si="47"/>
      </c>
      <c r="K155" s="21">
        <f t="shared" si="48"/>
      </c>
      <c r="L155" s="26">
        <f t="shared" si="35"/>
        <v>-6.113207547250442</v>
      </c>
      <c r="M155" s="26">
        <f t="shared" si="36"/>
        <v>-9.818181818389803</v>
      </c>
      <c r="N155" s="26">
        <f t="shared" si="37"/>
        <v>-4.438356164426064</v>
      </c>
      <c r="O155" s="18">
        <f t="shared" si="38"/>
        <v>-74.66770413741473</v>
      </c>
      <c r="P155" s="18">
        <f t="shared" si="39"/>
        <v>74.66770413741473</v>
      </c>
      <c r="Q155" s="31">
        <f t="shared" si="40"/>
        <v>-699.9999830189367</v>
      </c>
      <c r="R155" s="31">
        <f t="shared" si="49"/>
        <v>-699.9999727274271</v>
      </c>
      <c r="S155" s="31">
        <f t="shared" si="50"/>
        <v>-699.999987671263</v>
      </c>
    </row>
    <row r="156" spans="1:19" ht="12.75">
      <c r="A156" s="19">
        <f t="shared" si="41"/>
        <v>-56.07692199927634</v>
      </c>
      <c r="B156" s="3">
        <f t="shared" si="42"/>
        <v>-0.05199999999930327</v>
      </c>
      <c r="C156" s="3">
        <f t="shared" si="34"/>
        <v>-100</v>
      </c>
      <c r="D156" s="3">
        <v>59.9480000000007</v>
      </c>
      <c r="E156" s="3">
        <v>60</v>
      </c>
      <c r="F156" s="20">
        <f t="shared" si="43"/>
        <v>-56.07692199927634</v>
      </c>
      <c r="G156" s="20">
        <f t="shared" si="44"/>
        <v>-91.1249971543437</v>
      </c>
      <c r="H156" s="20">
        <f t="shared" si="45"/>
        <v>-40.49999943789323</v>
      </c>
      <c r="I156" s="21">
        <f t="shared" si="46"/>
      </c>
      <c r="J156" s="21">
        <f t="shared" si="47"/>
      </c>
      <c r="K156" s="21">
        <f t="shared" si="48"/>
      </c>
      <c r="L156" s="26">
        <f t="shared" si="35"/>
        <v>-6.230769230852714</v>
      </c>
      <c r="M156" s="26">
        <f t="shared" si="36"/>
        <v>-10.12500000022045</v>
      </c>
      <c r="N156" s="26">
        <f t="shared" si="37"/>
        <v>-4.500000000043545</v>
      </c>
      <c r="O156" s="18">
        <f t="shared" si="38"/>
        <v>-74.66770413741473</v>
      </c>
      <c r="P156" s="18">
        <f t="shared" si="39"/>
        <v>74.66770413741473</v>
      </c>
      <c r="Q156" s="31">
        <f t="shared" si="40"/>
        <v>-699.9999826923764</v>
      </c>
      <c r="R156" s="31">
        <f t="shared" si="49"/>
        <v>-699.9999718751571</v>
      </c>
      <c r="S156" s="31">
        <f t="shared" si="50"/>
        <v>-699.9999875000295</v>
      </c>
    </row>
    <row r="157" spans="1:19" ht="12.75">
      <c r="A157" s="19">
        <f t="shared" si="41"/>
        <v>-57.17646946791885</v>
      </c>
      <c r="B157" s="3">
        <f t="shared" si="42"/>
        <v>-0.050999999999298495</v>
      </c>
      <c r="C157" s="3">
        <f t="shared" si="34"/>
        <v>-100</v>
      </c>
      <c r="D157" s="3">
        <v>59.9490000000007</v>
      </c>
      <c r="E157" s="3">
        <v>60</v>
      </c>
      <c r="F157" s="20">
        <f t="shared" si="43"/>
        <v>-57.17646946791885</v>
      </c>
      <c r="G157" s="20">
        <f t="shared" si="44"/>
        <v>-94.06451309683835</v>
      </c>
      <c r="H157" s="20">
        <f t="shared" si="45"/>
        <v>-41.07042195716171</v>
      </c>
      <c r="I157" s="21">
        <f t="shared" si="46"/>
      </c>
      <c r="J157" s="21">
        <f t="shared" si="47"/>
      </c>
      <c r="K157" s="21">
        <f t="shared" si="48"/>
      </c>
      <c r="L157" s="26">
        <f t="shared" si="35"/>
        <v>-6.352941176557972</v>
      </c>
      <c r="M157" s="26">
        <f t="shared" si="36"/>
        <v>-10.451612903462317</v>
      </c>
      <c r="N157" s="26">
        <f t="shared" si="37"/>
        <v>-4.5633802817352285</v>
      </c>
      <c r="O157" s="18">
        <f t="shared" si="38"/>
        <v>-74.66770413741473</v>
      </c>
      <c r="P157" s="18">
        <f t="shared" si="39"/>
        <v>74.66770413741473</v>
      </c>
      <c r="Q157" s="31">
        <f t="shared" si="40"/>
        <v>-699.99998235301</v>
      </c>
      <c r="R157" s="31">
        <f t="shared" si="49"/>
        <v>-699.9999709679021</v>
      </c>
      <c r="S157" s="31">
        <f t="shared" si="50"/>
        <v>-699.9999873239725</v>
      </c>
    </row>
    <row r="158" spans="1:19" ht="12.75">
      <c r="A158" s="19">
        <f t="shared" si="41"/>
        <v>-58.31999883441996</v>
      </c>
      <c r="B158" s="3">
        <f t="shared" si="42"/>
        <v>-0.049999999999300826</v>
      </c>
      <c r="C158" s="3">
        <f t="shared" si="34"/>
        <v>-100</v>
      </c>
      <c r="D158" s="3">
        <v>59.9500000000007</v>
      </c>
      <c r="E158" s="3">
        <v>60</v>
      </c>
      <c r="F158" s="20">
        <f t="shared" si="43"/>
        <v>-58.31999883441996</v>
      </c>
      <c r="G158" s="20">
        <f t="shared" si="44"/>
        <v>-97.19999676228294</v>
      </c>
      <c r="H158" s="20">
        <f t="shared" si="45"/>
        <v>-41.6571422624582</v>
      </c>
      <c r="I158" s="21">
        <f t="shared" si="46"/>
      </c>
      <c r="J158" s="21">
        <f t="shared" si="47"/>
      </c>
      <c r="K158" s="21">
        <f t="shared" si="48"/>
      </c>
      <c r="L158" s="26">
        <f t="shared" si="35"/>
        <v>-6.480000000090612</v>
      </c>
      <c r="M158" s="26">
        <f t="shared" si="36"/>
        <v>-10.800000000251703</v>
      </c>
      <c r="N158" s="26">
        <f t="shared" si="37"/>
        <v>-4.628571428617659</v>
      </c>
      <c r="O158" s="18">
        <f t="shared" si="38"/>
        <v>-74.66770413741473</v>
      </c>
      <c r="P158" s="18">
        <f t="shared" si="39"/>
        <v>74.66770413741473</v>
      </c>
      <c r="Q158" s="31">
        <f t="shared" si="40"/>
        <v>-699.9999820000688</v>
      </c>
      <c r="R158" s="31">
        <f t="shared" si="49"/>
        <v>-699.9999700001632</v>
      </c>
      <c r="S158" s="31">
        <f t="shared" si="50"/>
        <v>-699.9999871428855</v>
      </c>
    </row>
    <row r="159" spans="1:19" ht="12.75">
      <c r="A159" s="19">
        <f t="shared" si="41"/>
        <v>-59.51020286798954</v>
      </c>
      <c r="B159" s="3">
        <f t="shared" si="42"/>
        <v>-0.048999999999303157</v>
      </c>
      <c r="C159" s="3">
        <f t="shared" si="34"/>
        <v>-100</v>
      </c>
      <c r="D159" s="3">
        <v>59.9510000000007</v>
      </c>
      <c r="E159" s="3">
        <v>60</v>
      </c>
      <c r="F159" s="20">
        <f t="shared" si="43"/>
        <v>-59.51020286798954</v>
      </c>
      <c r="G159" s="20">
        <f t="shared" si="44"/>
        <v>-100.55172067306495</v>
      </c>
      <c r="H159" s="20">
        <f t="shared" si="45"/>
        <v>-42.26086895316912</v>
      </c>
      <c r="I159" s="21">
        <f t="shared" si="46"/>
      </c>
      <c r="J159" s="21">
        <f t="shared" si="47"/>
      </c>
      <c r="K159" s="21">
        <f t="shared" si="48"/>
      </c>
      <c r="L159" s="26">
        <f t="shared" si="35"/>
        <v>-6.612244898053217</v>
      </c>
      <c r="M159" s="26">
        <f t="shared" si="36"/>
        <v>-11.172413793371911</v>
      </c>
      <c r="N159" s="26">
        <f t="shared" si="37"/>
        <v>-4.695652173960465</v>
      </c>
      <c r="O159" s="18">
        <f t="shared" si="38"/>
        <v>-74.66770413741473</v>
      </c>
      <c r="P159" s="18">
        <f t="shared" si="39"/>
        <v>74.66770413741473</v>
      </c>
      <c r="Q159" s="31">
        <f t="shared" si="40"/>
        <v>-699.9999816327218</v>
      </c>
      <c r="R159" s="31">
        <f t="shared" si="49"/>
        <v>-699.9999689656837</v>
      </c>
      <c r="S159" s="31">
        <f t="shared" si="50"/>
        <v>-699.9999869565497</v>
      </c>
    </row>
    <row r="160" spans="1:19" ht="12.75">
      <c r="A160" s="19">
        <f t="shared" si="41"/>
        <v>-60.74999873526762</v>
      </c>
      <c r="B160" s="3">
        <f t="shared" si="42"/>
        <v>-0.04799999999929838</v>
      </c>
      <c r="C160" s="3">
        <f t="shared" si="34"/>
        <v>-100</v>
      </c>
      <c r="D160" s="3">
        <v>59.9520000000007</v>
      </c>
      <c r="E160" s="3">
        <v>60</v>
      </c>
      <c r="F160" s="20">
        <f t="shared" si="43"/>
        <v>-60.74999873526762</v>
      </c>
      <c r="G160" s="20">
        <f t="shared" si="44"/>
        <v>-104.14285342609864</v>
      </c>
      <c r="H160" s="20">
        <f t="shared" si="45"/>
        <v>-42.882352310997376</v>
      </c>
      <c r="I160" s="21">
        <f t="shared" si="46"/>
      </c>
      <c r="J160" s="21">
        <f t="shared" si="47"/>
      </c>
      <c r="K160" s="21">
        <f t="shared" si="48"/>
      </c>
      <c r="L160" s="26">
        <f t="shared" si="35"/>
        <v>-6.750000000098665</v>
      </c>
      <c r="M160" s="26">
        <f t="shared" si="36"/>
        <v>-11.571428571718526</v>
      </c>
      <c r="N160" s="26">
        <f t="shared" si="37"/>
        <v>-4.764705882402102</v>
      </c>
      <c r="O160" s="18">
        <f t="shared" si="38"/>
        <v>-74.66770413741473</v>
      </c>
      <c r="P160" s="18">
        <f t="shared" si="39"/>
        <v>74.66770413741473</v>
      </c>
      <c r="Q160" s="31">
        <f t="shared" si="40"/>
        <v>-699.9999812500688</v>
      </c>
      <c r="R160" s="31">
        <f t="shared" si="49"/>
        <v>-699.9999678573129</v>
      </c>
      <c r="S160" s="31">
        <f t="shared" si="50"/>
        <v>-699.9999867647331</v>
      </c>
    </row>
    <row r="161" spans="1:19" ht="12.75">
      <c r="A161" s="19">
        <f t="shared" si="41"/>
        <v>-62.04255187236287</v>
      </c>
      <c r="B161" s="3">
        <f t="shared" si="42"/>
        <v>-0.04699999999930071</v>
      </c>
      <c r="C161" s="3">
        <f t="shared" si="34"/>
        <v>-100</v>
      </c>
      <c r="D161" s="3">
        <v>59.9530000000007</v>
      </c>
      <c r="E161" s="3">
        <v>60</v>
      </c>
      <c r="F161" s="20">
        <f t="shared" si="43"/>
        <v>-62.04255187236287</v>
      </c>
      <c r="G161" s="20">
        <f t="shared" si="44"/>
        <v>-107.999996002818</v>
      </c>
      <c r="H161" s="20">
        <f t="shared" si="45"/>
        <v>-43.52238741056914</v>
      </c>
      <c r="I161" s="21">
        <f t="shared" si="46"/>
      </c>
      <c r="J161" s="21">
        <f t="shared" si="47"/>
      </c>
      <c r="K161" s="21">
        <f t="shared" si="48"/>
      </c>
      <c r="L161" s="26">
        <f t="shared" si="35"/>
        <v>-6.893617021379161</v>
      </c>
      <c r="M161" s="26">
        <f t="shared" si="36"/>
        <v>-12.000000000310791</v>
      </c>
      <c r="N161" s="26">
        <f t="shared" si="37"/>
        <v>-4.835820895572859</v>
      </c>
      <c r="O161" s="18">
        <f t="shared" si="38"/>
        <v>-74.66770413741473</v>
      </c>
      <c r="P161" s="18">
        <f t="shared" si="39"/>
        <v>74.66770413741473</v>
      </c>
      <c r="Q161" s="31">
        <f t="shared" si="40"/>
        <v>-699.9999808511326</v>
      </c>
      <c r="R161" s="31">
        <f t="shared" si="49"/>
        <v>-699.9999666668405</v>
      </c>
      <c r="S161" s="31">
        <f t="shared" si="50"/>
        <v>-699.9999865671908</v>
      </c>
    </row>
    <row r="162" spans="1:19" ht="12.75">
      <c r="A162" s="19">
        <f t="shared" si="41"/>
        <v>-63.39130297071955</v>
      </c>
      <c r="B162" s="3">
        <f t="shared" si="42"/>
        <v>-0.04599999999930304</v>
      </c>
      <c r="C162" s="3">
        <f t="shared" si="34"/>
        <v>-100</v>
      </c>
      <c r="D162" s="3">
        <v>59.9540000000007</v>
      </c>
      <c r="E162" s="3">
        <v>60</v>
      </c>
      <c r="F162" s="20">
        <f t="shared" si="43"/>
        <v>-63.39130297071955</v>
      </c>
      <c r="G162" s="20">
        <f t="shared" si="44"/>
        <v>-112.15384184326524</v>
      </c>
      <c r="H162" s="20">
        <f t="shared" si="45"/>
        <v>-44.18181751286452</v>
      </c>
      <c r="I162" s="21">
        <f t="shared" si="46"/>
      </c>
      <c r="J162" s="21">
        <f t="shared" si="47"/>
      </c>
      <c r="K162" s="21">
        <f t="shared" si="48"/>
      </c>
      <c r="L162" s="26">
        <f t="shared" si="35"/>
        <v>-7.043478260976282</v>
      </c>
      <c r="M162" s="26">
        <f t="shared" si="36"/>
        <v>-12.461538461872506</v>
      </c>
      <c r="N162" s="26">
        <f t="shared" si="37"/>
        <v>-4.909090909142748</v>
      </c>
      <c r="O162" s="18">
        <f t="shared" si="38"/>
        <v>-74.66770413741473</v>
      </c>
      <c r="P162" s="18">
        <f t="shared" si="39"/>
        <v>74.66770413741473</v>
      </c>
      <c r="Q162" s="31">
        <f t="shared" si="40"/>
        <v>-699.9999804348514</v>
      </c>
      <c r="R162" s="31">
        <f t="shared" si="49"/>
        <v>-699.9999653847933</v>
      </c>
      <c r="S162" s="31">
        <f t="shared" si="50"/>
        <v>-699.9999863636624</v>
      </c>
    </row>
    <row r="163" spans="1:19" ht="12.75">
      <c r="A163" s="19">
        <f t="shared" si="41"/>
        <v>-64.79999856101544</v>
      </c>
      <c r="B163" s="3">
        <f t="shared" si="42"/>
        <v>-0.04499999999929827</v>
      </c>
      <c r="C163" s="3">
        <f t="shared" si="34"/>
        <v>-100</v>
      </c>
      <c r="D163" s="3">
        <v>59.9550000000007</v>
      </c>
      <c r="E163" s="3">
        <v>60</v>
      </c>
      <c r="F163" s="20">
        <f t="shared" si="43"/>
        <v>-64.79999856101544</v>
      </c>
      <c r="G163" s="20">
        <f t="shared" si="44"/>
        <v>-116.63999533769761</v>
      </c>
      <c r="H163" s="20">
        <f t="shared" si="45"/>
        <v>-44.86153777184652</v>
      </c>
      <c r="I163" s="21">
        <f t="shared" si="46"/>
      </c>
      <c r="J163" s="21">
        <f t="shared" si="47"/>
      </c>
      <c r="K163" s="21">
        <f t="shared" si="48"/>
      </c>
      <c r="L163" s="26">
        <f t="shared" si="35"/>
        <v>-7.200000000112277</v>
      </c>
      <c r="M163" s="26">
        <f t="shared" si="36"/>
        <v>-12.960000000363777</v>
      </c>
      <c r="N163" s="26">
        <f t="shared" si="37"/>
        <v>-4.984615384669198</v>
      </c>
      <c r="O163" s="18">
        <f t="shared" si="38"/>
        <v>-74.66770413741473</v>
      </c>
      <c r="P163" s="18">
        <f t="shared" si="39"/>
        <v>74.66770413741473</v>
      </c>
      <c r="Q163" s="31">
        <f t="shared" si="40"/>
        <v>-699.9999800000688</v>
      </c>
      <c r="R163" s="31">
        <f t="shared" si="49"/>
        <v>-699.9999640001823</v>
      </c>
      <c r="S163" s="31">
        <f t="shared" si="50"/>
        <v>-699.9999861538715</v>
      </c>
    </row>
    <row r="164" spans="1:19" ht="12.75">
      <c r="A164" s="19">
        <f t="shared" si="41"/>
        <v>-66.27272576758742</v>
      </c>
      <c r="B164" s="3">
        <f t="shared" si="42"/>
        <v>-0.0439999999993006</v>
      </c>
      <c r="C164" s="3">
        <f t="shared" si="34"/>
        <v>-100</v>
      </c>
      <c r="D164" s="3">
        <v>59.9560000000007</v>
      </c>
      <c r="E164" s="3">
        <v>60</v>
      </c>
      <c r="F164" s="20">
        <f t="shared" si="43"/>
        <v>-66.27272576758742</v>
      </c>
      <c r="G164" s="20">
        <f t="shared" si="44"/>
        <v>-121.49999494106598</v>
      </c>
      <c r="H164" s="20">
        <f t="shared" si="45"/>
        <v>-45.562499288585094</v>
      </c>
      <c r="I164" s="21">
        <f t="shared" si="46"/>
      </c>
      <c r="J164" s="21">
        <f t="shared" si="47"/>
      </c>
      <c r="K164" s="21">
        <f t="shared" si="48"/>
      </c>
      <c r="L164" s="26">
        <f t="shared" si="35"/>
        <v>-7.363636363753412</v>
      </c>
      <c r="M164" s="26">
        <f t="shared" si="36"/>
        <v>-13.500000000393412</v>
      </c>
      <c r="N164" s="26">
        <f t="shared" si="37"/>
        <v>-5.062500000055323</v>
      </c>
      <c r="O164" s="18">
        <f t="shared" si="38"/>
        <v>-74.66770413741473</v>
      </c>
      <c r="P164" s="18">
        <f t="shared" si="39"/>
        <v>74.66770413741473</v>
      </c>
      <c r="Q164" s="31">
        <f t="shared" si="40"/>
        <v>-699.9999795455233</v>
      </c>
      <c r="R164" s="31">
        <f t="shared" si="49"/>
        <v>-699.9999625001873</v>
      </c>
      <c r="S164" s="31">
        <f t="shared" si="50"/>
        <v>-699.9999859375247</v>
      </c>
    </row>
    <row r="165" spans="1:19" ht="12.75">
      <c r="A165" s="19">
        <f t="shared" si="41"/>
        <v>-67.81395191240792</v>
      </c>
      <c r="B165" s="3">
        <f t="shared" si="42"/>
        <v>-0.04299999999930293</v>
      </c>
      <c r="C165" s="3">
        <f t="shared" si="34"/>
        <v>-100</v>
      </c>
      <c r="D165" s="3">
        <v>59.9570000000007</v>
      </c>
      <c r="E165" s="3">
        <v>60</v>
      </c>
      <c r="F165" s="20">
        <f t="shared" si="43"/>
        <v>-67.81395191240792</v>
      </c>
      <c r="G165" s="20">
        <f t="shared" si="44"/>
        <v>-126.78260318723439</v>
      </c>
      <c r="H165" s="20">
        <f t="shared" si="45"/>
        <v>-46.28571355153377</v>
      </c>
      <c r="I165" s="21">
        <f t="shared" si="46"/>
      </c>
      <c r="J165" s="21">
        <f t="shared" si="47"/>
      </c>
      <c r="K165" s="21">
        <f t="shared" si="48"/>
      </c>
      <c r="L165" s="26">
        <f t="shared" si="35"/>
        <v>-7.534883721052379</v>
      </c>
      <c r="M165" s="26">
        <f t="shared" si="36"/>
        <v>-14.08695652216607</v>
      </c>
      <c r="N165" s="26">
        <f t="shared" si="37"/>
        <v>-5.142857142914046</v>
      </c>
      <c r="O165" s="18">
        <f t="shared" si="38"/>
        <v>-74.66770413741473</v>
      </c>
      <c r="P165" s="18">
        <f t="shared" si="39"/>
        <v>74.66770413741473</v>
      </c>
      <c r="Q165" s="31">
        <f t="shared" si="40"/>
        <v>-699.9999790698363</v>
      </c>
      <c r="R165" s="31">
        <f t="shared" si="49"/>
        <v>-699.9999608697576</v>
      </c>
      <c r="S165" s="31">
        <f t="shared" si="50"/>
        <v>-699.9999857143099</v>
      </c>
    </row>
    <row r="166" spans="1:19" ht="12.75">
      <c r="A166" s="19">
        <f t="shared" si="41"/>
        <v>-69.42856977684013</v>
      </c>
      <c r="B166" s="3">
        <f t="shared" si="42"/>
        <v>-0.04199999999919868</v>
      </c>
      <c r="C166" s="3">
        <f t="shared" si="34"/>
        <v>-100</v>
      </c>
      <c r="D166" s="3">
        <v>59.9580000000008</v>
      </c>
      <c r="E166" s="3">
        <v>60</v>
      </c>
      <c r="F166" s="20">
        <f t="shared" si="43"/>
        <v>-69.42856977684013</v>
      </c>
      <c r="G166" s="20">
        <f t="shared" si="44"/>
        <v>-132.5454485255181</v>
      </c>
      <c r="H166" s="20">
        <f t="shared" si="45"/>
        <v>-47.0322573065404</v>
      </c>
      <c r="I166" s="21">
        <f t="shared" si="46"/>
      </c>
      <c r="J166" s="21">
        <f t="shared" si="47"/>
      </c>
      <c r="K166" s="21">
        <f t="shared" si="48"/>
      </c>
      <c r="L166" s="26">
        <f t="shared" si="35"/>
        <v>-7.7142857144328945</v>
      </c>
      <c r="M166" s="26">
        <f t="shared" si="36"/>
        <v>-14.727272727809147</v>
      </c>
      <c r="N166" s="26">
        <f t="shared" si="37"/>
        <v>-5.225806451680444</v>
      </c>
      <c r="O166" s="18">
        <f t="shared" si="38"/>
        <v>-74.66770413741473</v>
      </c>
      <c r="P166" s="18">
        <f t="shared" si="39"/>
        <v>74.66770413741473</v>
      </c>
      <c r="Q166" s="31">
        <f t="shared" si="40"/>
        <v>-699.9999785714973</v>
      </c>
      <c r="R166" s="31">
        <f t="shared" si="49"/>
        <v>-699.9999590911071</v>
      </c>
      <c r="S166" s="31">
        <f t="shared" si="50"/>
        <v>-699.9999854838942</v>
      </c>
    </row>
    <row r="167" spans="1:19" ht="12.75">
      <c r="A167" s="19">
        <f t="shared" si="41"/>
        <v>-71.1219494862219</v>
      </c>
      <c r="B167" s="3">
        <f t="shared" si="42"/>
        <v>-0.04099999999920101</v>
      </c>
      <c r="C167" s="3">
        <f t="shared" si="34"/>
        <v>-100</v>
      </c>
      <c r="D167" s="3">
        <v>59.9590000000008</v>
      </c>
      <c r="E167" s="3">
        <v>60</v>
      </c>
      <c r="F167" s="20">
        <f t="shared" si="43"/>
        <v>-71.1219494862219</v>
      </c>
      <c r="G167" s="20">
        <f t="shared" si="44"/>
        <v>-138.8571362502126</v>
      </c>
      <c r="H167" s="20">
        <f t="shared" si="45"/>
        <v>-47.80327790549161</v>
      </c>
      <c r="I167" s="21">
        <f t="shared" si="46"/>
      </c>
      <c r="J167" s="21">
        <f t="shared" si="47"/>
      </c>
      <c r="K167" s="21">
        <f t="shared" si="48"/>
      </c>
      <c r="L167" s="26">
        <f t="shared" si="35"/>
        <v>-7.902439024544242</v>
      </c>
      <c r="M167" s="26">
        <f t="shared" si="36"/>
        <v>-15.42857142915844</v>
      </c>
      <c r="N167" s="26">
        <f t="shared" si="37"/>
        <v>-5.311475409905636</v>
      </c>
      <c r="O167" s="18">
        <f t="shared" si="38"/>
        <v>-74.66770413741473</v>
      </c>
      <c r="P167" s="18">
        <f t="shared" si="39"/>
        <v>74.66770413741473</v>
      </c>
      <c r="Q167" s="31">
        <f t="shared" si="40"/>
        <v>-699.9999780488495</v>
      </c>
      <c r="R167" s="31">
        <f t="shared" si="49"/>
        <v>-699.9999571430616</v>
      </c>
      <c r="S167" s="31">
        <f t="shared" si="50"/>
        <v>-699.9999852459242</v>
      </c>
    </row>
    <row r="168" spans="1:19" ht="12.75">
      <c r="A168" s="19">
        <f t="shared" si="41"/>
        <v>-72.89999817895749</v>
      </c>
      <c r="B168" s="3">
        <f t="shared" si="42"/>
        <v>-0.03999999999920334</v>
      </c>
      <c r="C168" s="3">
        <f t="shared" si="34"/>
        <v>-100</v>
      </c>
      <c r="D168" s="3">
        <v>59.9600000000008</v>
      </c>
      <c r="E168" s="3">
        <v>60</v>
      </c>
      <c r="F168" s="20">
        <f t="shared" si="43"/>
        <v>-72.89999817895749</v>
      </c>
      <c r="G168" s="20">
        <f t="shared" si="44"/>
        <v>-145.79999271584188</v>
      </c>
      <c r="H168" s="20">
        <f t="shared" si="45"/>
        <v>-48.599999190646464</v>
      </c>
      <c r="I168" s="21">
        <f t="shared" si="46"/>
      </c>
      <c r="J168" s="21">
        <f t="shared" si="47"/>
      </c>
      <c r="K168" s="21">
        <f t="shared" si="48"/>
      </c>
      <c r="L168" s="26">
        <f t="shared" si="35"/>
        <v>-8.100000000161323</v>
      </c>
      <c r="M168" s="26">
        <f t="shared" si="36"/>
        <v>-16.200000000645293</v>
      </c>
      <c r="N168" s="26">
        <f t="shared" si="37"/>
        <v>-5.400000000071698</v>
      </c>
      <c r="O168" s="18">
        <f t="shared" si="38"/>
        <v>-74.66770413741473</v>
      </c>
      <c r="P168" s="18">
        <f t="shared" si="39"/>
        <v>74.66770413741473</v>
      </c>
      <c r="Q168" s="31">
        <f t="shared" si="40"/>
        <v>-699.999977500069</v>
      </c>
      <c r="R168" s="31">
        <f t="shared" si="49"/>
        <v>-699.9999550002113</v>
      </c>
      <c r="S168" s="31">
        <f t="shared" si="50"/>
        <v>-699.9999850000219</v>
      </c>
    </row>
    <row r="169" spans="1:19" ht="12.75">
      <c r="A169" s="19">
        <f t="shared" si="41"/>
        <v>-74.7692288536132</v>
      </c>
      <c r="B169" s="3">
        <f t="shared" si="42"/>
        <v>-0.038999999999198565</v>
      </c>
      <c r="C169" s="3">
        <f t="shared" si="34"/>
        <v>-100</v>
      </c>
      <c r="D169" s="3">
        <v>59.9610000000008</v>
      </c>
      <c r="E169" s="3">
        <v>60</v>
      </c>
      <c r="F169" s="20">
        <f t="shared" si="43"/>
        <v>-74.7692288536132</v>
      </c>
      <c r="G169" s="20">
        <f t="shared" si="44"/>
        <v>-153.47367613947495</v>
      </c>
      <c r="H169" s="20">
        <f t="shared" si="45"/>
        <v>-49.4237279765415</v>
      </c>
      <c r="I169" s="21">
        <f t="shared" si="46"/>
      </c>
      <c r="J169" s="21">
        <f t="shared" si="47"/>
      </c>
      <c r="K169" s="21">
        <f t="shared" si="48"/>
      </c>
      <c r="L169" s="26">
        <f t="shared" si="35"/>
        <v>-8.307692307863027</v>
      </c>
      <c r="M169" s="26">
        <f t="shared" si="36"/>
        <v>-17.052631579666663</v>
      </c>
      <c r="N169" s="26">
        <f t="shared" si="37"/>
        <v>-5.491525423803408</v>
      </c>
      <c r="O169" s="18">
        <f t="shared" si="38"/>
        <v>-74.66770413741473</v>
      </c>
      <c r="P169" s="18">
        <f t="shared" si="39"/>
        <v>74.66770413741473</v>
      </c>
      <c r="Q169" s="31">
        <f t="shared" si="40"/>
        <v>-699.9999769231458</v>
      </c>
      <c r="R169" s="31">
        <f t="shared" si="49"/>
        <v>-699.9999526317979</v>
      </c>
      <c r="S169" s="31">
        <f t="shared" si="50"/>
        <v>-699.9999847457836</v>
      </c>
    </row>
    <row r="170" spans="1:19" ht="12.75">
      <c r="A170" s="19">
        <f t="shared" si="41"/>
        <v>-76.73684008749215</v>
      </c>
      <c r="B170" s="3">
        <f t="shared" si="42"/>
        <v>-0.037999999999200895</v>
      </c>
      <c r="C170" s="3">
        <f t="shared" si="34"/>
        <v>-100</v>
      </c>
      <c r="D170" s="3">
        <v>59.9620000000008</v>
      </c>
      <c r="E170" s="3">
        <v>60</v>
      </c>
      <c r="F170" s="20">
        <f t="shared" si="43"/>
        <v>-76.73684008749215</v>
      </c>
      <c r="G170" s="20">
        <f t="shared" si="44"/>
        <v>-161.99999100723286</v>
      </c>
      <c r="H170" s="20">
        <f t="shared" si="45"/>
        <v>-50.27586120283411</v>
      </c>
      <c r="I170" s="21">
        <f t="shared" si="46"/>
      </c>
      <c r="J170" s="21">
        <f t="shared" si="47"/>
      </c>
      <c r="K170" s="21">
        <f t="shared" si="48"/>
      </c>
      <c r="L170" s="26">
        <f t="shared" si="35"/>
        <v>-8.526315789652983</v>
      </c>
      <c r="M170" s="26">
        <f t="shared" si="36"/>
        <v>-18.000000000799105</v>
      </c>
      <c r="N170" s="26">
        <f t="shared" si="37"/>
        <v>-5.5862068966286875</v>
      </c>
      <c r="O170" s="18">
        <f t="shared" si="38"/>
        <v>-74.66770413741473</v>
      </c>
      <c r="P170" s="18">
        <f t="shared" si="39"/>
        <v>74.66770413741473</v>
      </c>
      <c r="Q170" s="31">
        <f t="shared" si="40"/>
        <v>-699.9999763158585</v>
      </c>
      <c r="R170" s="31">
        <f t="shared" si="49"/>
        <v>-699.9999500002275</v>
      </c>
      <c r="S170" s="31">
        <f t="shared" si="50"/>
        <v>-699.9999844827787</v>
      </c>
    </row>
    <row r="171" spans="1:19" ht="12.75">
      <c r="A171" s="19">
        <f t="shared" si="41"/>
        <v>-78.81080868249208</v>
      </c>
      <c r="B171" s="3">
        <f t="shared" si="42"/>
        <v>-0.036999999999203226</v>
      </c>
      <c r="C171" s="3">
        <f t="shared" si="34"/>
        <v>-100</v>
      </c>
      <c r="D171" s="3">
        <v>59.9630000000008</v>
      </c>
      <c r="E171" s="3">
        <v>60</v>
      </c>
      <c r="F171" s="20">
        <f t="shared" si="43"/>
        <v>-78.81080868249208</v>
      </c>
      <c r="G171" s="20">
        <f t="shared" si="44"/>
        <v>-171.52940168282507</v>
      </c>
      <c r="H171" s="20">
        <f t="shared" si="45"/>
        <v>-51.15789384005138</v>
      </c>
      <c r="I171" s="21">
        <f t="shared" si="46"/>
      </c>
      <c r="J171" s="21">
        <f t="shared" si="47"/>
      </c>
      <c r="K171" s="21">
        <f t="shared" si="48"/>
      </c>
      <c r="L171" s="26">
        <f t="shared" si="35"/>
        <v>-8.756756756945327</v>
      </c>
      <c r="M171" s="26">
        <f t="shared" si="36"/>
        <v>-19.058823530305034</v>
      </c>
      <c r="N171" s="26">
        <f t="shared" si="37"/>
        <v>-5.684210526395245</v>
      </c>
      <c r="O171" s="18">
        <f t="shared" si="38"/>
        <v>-74.66770413741473</v>
      </c>
      <c r="P171" s="18">
        <f t="shared" si="39"/>
        <v>74.66770413741473</v>
      </c>
      <c r="Q171" s="31">
        <f t="shared" si="40"/>
        <v>-699.9999756757447</v>
      </c>
      <c r="R171" s="31">
        <f t="shared" si="49"/>
        <v>-699.9999470590606</v>
      </c>
      <c r="S171" s="31">
        <f t="shared" si="50"/>
        <v>-699.9999842105457</v>
      </c>
    </row>
    <row r="172" spans="1:19" ht="12.75">
      <c r="A172" s="19">
        <f t="shared" si="41"/>
        <v>-80.99999775180969</v>
      </c>
      <c r="B172" s="3">
        <f t="shared" si="42"/>
        <v>-0.03599999999919845</v>
      </c>
      <c r="C172" s="3">
        <f t="shared" si="34"/>
        <v>-100</v>
      </c>
      <c r="D172" s="3">
        <v>59.9640000000008</v>
      </c>
      <c r="E172" s="3">
        <v>60</v>
      </c>
      <c r="F172" s="20">
        <f t="shared" si="43"/>
        <v>-80.99999775180969</v>
      </c>
      <c r="G172" s="20">
        <f t="shared" si="44"/>
        <v>-182.24998861855528</v>
      </c>
      <c r="H172" s="20">
        <f t="shared" si="45"/>
        <v>-52.07142764232801</v>
      </c>
      <c r="I172" s="21">
        <f t="shared" si="46"/>
      </c>
      <c r="J172" s="21">
        <f t="shared" si="47"/>
      </c>
      <c r="K172" s="21">
        <f t="shared" si="48"/>
      </c>
      <c r="L172" s="26">
        <f t="shared" si="35"/>
        <v>-9.000000000200385</v>
      </c>
      <c r="M172" s="26">
        <f t="shared" si="36"/>
        <v>-20.25000000101446</v>
      </c>
      <c r="N172" s="26">
        <f t="shared" si="37"/>
        <v>-5.785714285797098</v>
      </c>
      <c r="O172" s="18">
        <f t="shared" si="38"/>
        <v>-74.66770413741473</v>
      </c>
      <c r="P172" s="18">
        <f t="shared" si="39"/>
        <v>74.66770413741473</v>
      </c>
      <c r="Q172" s="31">
        <f t="shared" si="40"/>
        <v>-699.999975000069</v>
      </c>
      <c r="R172" s="31">
        <f t="shared" si="49"/>
        <v>-699.9999437502476</v>
      </c>
      <c r="S172" s="31">
        <f t="shared" si="50"/>
        <v>-699.9999839285898</v>
      </c>
    </row>
    <row r="173" spans="1:19" ht="12.75">
      <c r="A173" s="19">
        <f t="shared" si="41"/>
        <v>-83.3142833357864</v>
      </c>
      <c r="B173" s="3">
        <f t="shared" si="42"/>
        <v>-0.03499999999920078</v>
      </c>
      <c r="C173" s="3">
        <f t="shared" si="34"/>
        <v>-100</v>
      </c>
      <c r="D173" s="3">
        <v>59.9650000000008</v>
      </c>
      <c r="E173" s="3">
        <v>60</v>
      </c>
      <c r="F173" s="20">
        <f t="shared" si="43"/>
        <v>-83.3142833357864</v>
      </c>
      <c r="G173" s="20">
        <f t="shared" si="44"/>
        <v>-194.39998705041398</v>
      </c>
      <c r="H173" s="20">
        <f t="shared" si="45"/>
        <v>-53.01818085498632</v>
      </c>
      <c r="I173" s="21">
        <f t="shared" si="46"/>
      </c>
      <c r="J173" s="21">
        <f t="shared" si="47"/>
      </c>
      <c r="K173" s="21">
        <f t="shared" si="48"/>
      </c>
      <c r="L173" s="26">
        <f t="shared" si="35"/>
        <v>-9.257142857354241</v>
      </c>
      <c r="M173" s="26">
        <f t="shared" si="36"/>
        <v>-21.60000000115087</v>
      </c>
      <c r="N173" s="26">
        <f t="shared" si="37"/>
        <v>-5.8909090909946915</v>
      </c>
      <c r="O173" s="18">
        <f t="shared" si="38"/>
        <v>-74.66770413741473</v>
      </c>
      <c r="P173" s="18">
        <f t="shared" si="39"/>
        <v>74.66770413741473</v>
      </c>
      <c r="Q173" s="31">
        <f t="shared" si="40"/>
        <v>-699.9999742857833</v>
      </c>
      <c r="R173" s="31">
        <f t="shared" si="49"/>
        <v>-699.9999400002599</v>
      </c>
      <c r="S173" s="31">
        <f t="shared" si="50"/>
        <v>-699.9999836363811</v>
      </c>
    </row>
    <row r="174" spans="1:19" ht="12.75">
      <c r="A174" s="19">
        <f t="shared" si="41"/>
        <v>-85.76470336187832</v>
      </c>
      <c r="B174" s="3">
        <f t="shared" si="42"/>
        <v>-0.03399999999920311</v>
      </c>
      <c r="C174" s="3">
        <f t="shared" si="34"/>
        <v>-100</v>
      </c>
      <c r="D174" s="3">
        <v>59.9660000000008</v>
      </c>
      <c r="E174" s="3">
        <v>60</v>
      </c>
      <c r="F174" s="20">
        <f t="shared" si="43"/>
        <v>-85.76470336187832</v>
      </c>
      <c r="G174" s="20">
        <f t="shared" si="44"/>
        <v>-208.28569942008238</v>
      </c>
      <c r="H174" s="20">
        <f t="shared" si="45"/>
        <v>-53.99999900079788</v>
      </c>
      <c r="I174" s="21">
        <f t="shared" si="46"/>
      </c>
      <c r="J174" s="21">
        <f t="shared" si="47"/>
      </c>
      <c r="K174" s="21">
        <f t="shared" si="48"/>
      </c>
      <c r="L174" s="26">
        <f t="shared" si="35"/>
        <v>-9.52941176492923</v>
      </c>
      <c r="M174" s="26">
        <f t="shared" si="36"/>
        <v>-23.142857144174442</v>
      </c>
      <c r="N174" s="26">
        <f t="shared" si="37"/>
        <v>-6.0000000000885425</v>
      </c>
      <c r="O174" s="18">
        <f t="shared" si="38"/>
        <v>-74.66770413741473</v>
      </c>
      <c r="P174" s="18">
        <f t="shared" si="39"/>
        <v>74.66770413741473</v>
      </c>
      <c r="Q174" s="31">
        <f t="shared" si="40"/>
        <v>-699.999973529481</v>
      </c>
      <c r="R174" s="31">
        <f t="shared" si="49"/>
        <v>-699.9999357145596</v>
      </c>
      <c r="S174" s="31">
        <f t="shared" si="50"/>
        <v>-699.9999833333501</v>
      </c>
    </row>
    <row r="175" spans="1:19" ht="12.75">
      <c r="A175" s="19">
        <f t="shared" si="41"/>
        <v>-88.36363368810379</v>
      </c>
      <c r="B175" s="3">
        <f t="shared" si="42"/>
        <v>-0.03299999999919834</v>
      </c>
      <c r="C175" s="3">
        <f t="shared" si="34"/>
        <v>-100</v>
      </c>
      <c r="D175" s="3">
        <v>59.9670000000008</v>
      </c>
      <c r="E175" s="3">
        <v>60</v>
      </c>
      <c r="F175" s="20">
        <f t="shared" si="43"/>
        <v>-88.36363368810379</v>
      </c>
      <c r="G175" s="20">
        <f t="shared" si="44"/>
        <v>-224.30767506715895</v>
      </c>
      <c r="H175" s="20">
        <f t="shared" si="45"/>
        <v>-55.0188668872696</v>
      </c>
      <c r="I175" s="21">
        <f t="shared" si="46"/>
      </c>
      <c r="J175" s="21">
        <f t="shared" si="47"/>
      </c>
      <c r="K175" s="21">
        <f t="shared" si="48"/>
      </c>
      <c r="L175" s="26">
        <f t="shared" si="35"/>
        <v>-9.818181818420328</v>
      </c>
      <c r="M175" s="26">
        <f t="shared" si="36"/>
        <v>-24.923076924613838</v>
      </c>
      <c r="N175" s="26">
        <f t="shared" si="37"/>
        <v>-6.113207547262276</v>
      </c>
      <c r="O175" s="18">
        <f t="shared" si="38"/>
        <v>-74.66770413741473</v>
      </c>
      <c r="P175" s="18">
        <f t="shared" si="39"/>
        <v>74.66770413741473</v>
      </c>
      <c r="Q175" s="31">
        <f t="shared" si="40"/>
        <v>-699.9999727273419</v>
      </c>
      <c r="R175" s="31">
        <f t="shared" si="49"/>
        <v>-699.9999307695209</v>
      </c>
      <c r="S175" s="31">
        <f t="shared" si="50"/>
        <v>-699.9999830188835</v>
      </c>
    </row>
    <row r="176" spans="1:19" ht="12.75">
      <c r="A176" s="19">
        <f t="shared" si="41"/>
        <v>-91.12499715462697</v>
      </c>
      <c r="B176" s="3">
        <f t="shared" si="42"/>
        <v>-0.03199999999920067</v>
      </c>
      <c r="C176" s="3">
        <f t="shared" si="34"/>
        <v>-100</v>
      </c>
      <c r="D176" s="3">
        <v>59.9680000000008</v>
      </c>
      <c r="E176" s="3">
        <v>60</v>
      </c>
      <c r="F176" s="20">
        <f t="shared" si="43"/>
        <v>-91.12499715462697</v>
      </c>
      <c r="G176" s="20">
        <f t="shared" si="44"/>
        <v>-242.99997976626992</v>
      </c>
      <c r="H176" s="20">
        <f t="shared" si="45"/>
        <v>-56.076921999383615</v>
      </c>
      <c r="I176" s="21">
        <f t="shared" si="46"/>
      </c>
      <c r="J176" s="21">
        <f t="shared" si="47"/>
      </c>
      <c r="K176" s="21">
        <f t="shared" si="48"/>
      </c>
      <c r="L176" s="26">
        <f t="shared" si="35"/>
        <v>-10.125000000252912</v>
      </c>
      <c r="M176" s="26">
        <f t="shared" si="36"/>
        <v>-27.000000001798497</v>
      </c>
      <c r="N176" s="26">
        <f t="shared" si="37"/>
        <v>-6.230769230865008</v>
      </c>
      <c r="O176" s="18">
        <f t="shared" si="38"/>
        <v>-74.66770413741473</v>
      </c>
      <c r="P176" s="18">
        <f t="shared" si="39"/>
        <v>74.66770413741473</v>
      </c>
      <c r="Q176" s="31">
        <f t="shared" si="40"/>
        <v>-699.9999718750691</v>
      </c>
      <c r="R176" s="31">
        <f t="shared" si="49"/>
        <v>-699.9999250003091</v>
      </c>
      <c r="S176" s="31">
        <f t="shared" si="50"/>
        <v>-699.9999826923224</v>
      </c>
    </row>
    <row r="177" spans="1:19" ht="12.75">
      <c r="A177" s="19">
        <f t="shared" si="41"/>
        <v>-94.06451309711863</v>
      </c>
      <c r="B177" s="3">
        <f t="shared" si="42"/>
        <v>-0.030999999999203</v>
      </c>
      <c r="C177" s="3">
        <f t="shared" si="34"/>
        <v>-100</v>
      </c>
      <c r="D177" s="3">
        <v>59.9690000000008</v>
      </c>
      <c r="E177" s="3">
        <v>60</v>
      </c>
      <c r="F177" s="20">
        <f t="shared" si="43"/>
        <v>-94.06451309711863</v>
      </c>
      <c r="G177" s="20">
        <f t="shared" si="44"/>
        <v>-265.09088501104026</v>
      </c>
      <c r="H177" s="20">
        <f t="shared" si="45"/>
        <v>-57.176469468022404</v>
      </c>
      <c r="I177" s="21">
        <f t="shared" si="46"/>
      </c>
      <c r="J177" s="21">
        <f t="shared" si="47"/>
      </c>
      <c r="K177" s="21">
        <f t="shared" si="48"/>
      </c>
      <c r="L177" s="26">
        <f t="shared" si="35"/>
        <v>-10.451612903494512</v>
      </c>
      <c r="M177" s="26">
        <f t="shared" si="36"/>
        <v>-29.454545456679572</v>
      </c>
      <c r="N177" s="26">
        <f t="shared" si="37"/>
        <v>-6.352941176569868</v>
      </c>
      <c r="O177" s="18">
        <f t="shared" si="38"/>
        <v>-74.66770413741473</v>
      </c>
      <c r="P177" s="18">
        <f t="shared" si="39"/>
        <v>74.66770413741473</v>
      </c>
      <c r="Q177" s="31">
        <f t="shared" si="40"/>
        <v>-699.9999709678112</v>
      </c>
      <c r="R177" s="31">
        <f t="shared" si="49"/>
        <v>-699.9999181821497</v>
      </c>
      <c r="S177" s="31">
        <f t="shared" si="50"/>
        <v>-699.9999823529547</v>
      </c>
    </row>
    <row r="178" spans="1:19" ht="12.75">
      <c r="A178" s="19">
        <f t="shared" si="41"/>
        <v>-97.19999676260524</v>
      </c>
      <c r="B178" s="3">
        <f t="shared" si="42"/>
        <v>-0.029999999999198224</v>
      </c>
      <c r="C178" s="3">
        <f t="shared" si="34"/>
        <v>-100</v>
      </c>
      <c r="D178" s="3">
        <v>59.9700000000008</v>
      </c>
      <c r="E178" s="3">
        <v>60</v>
      </c>
      <c r="F178" s="20">
        <f t="shared" si="43"/>
        <v>-97.19999676260524</v>
      </c>
      <c r="G178" s="20">
        <f t="shared" si="44"/>
        <v>-291.599970863496</v>
      </c>
      <c r="H178" s="20">
        <f t="shared" si="45"/>
        <v>-58.319998834535994</v>
      </c>
      <c r="I178" s="21">
        <f t="shared" si="46"/>
      </c>
      <c r="J178" s="21">
        <f t="shared" si="47"/>
      </c>
      <c r="K178" s="21">
        <f t="shared" si="48"/>
      </c>
      <c r="L178" s="26">
        <f t="shared" si="35"/>
        <v>-10.80000000028864</v>
      </c>
      <c r="M178" s="26">
        <f t="shared" si="36"/>
        <v>-32.40000000259776</v>
      </c>
      <c r="N178" s="26">
        <f t="shared" si="37"/>
        <v>-6.480000000103909</v>
      </c>
      <c r="O178" s="18">
        <f t="shared" si="38"/>
        <v>-74.66770413741473</v>
      </c>
      <c r="P178" s="18">
        <f t="shared" si="39"/>
        <v>74.66770413741473</v>
      </c>
      <c r="Q178" s="31">
        <f t="shared" si="40"/>
        <v>-699.9999700000694</v>
      </c>
      <c r="R178" s="31">
        <f t="shared" si="49"/>
        <v>-699.9999100003588</v>
      </c>
      <c r="S178" s="31">
        <f t="shared" si="50"/>
        <v>-699.9999820000126</v>
      </c>
    </row>
    <row r="179" spans="1:19" ht="12.75">
      <c r="A179" s="19">
        <f t="shared" si="41"/>
        <v>-100.55172067340986</v>
      </c>
      <c r="B179" s="3">
        <f t="shared" si="42"/>
        <v>-0.028999999999200554</v>
      </c>
      <c r="C179" s="3">
        <f t="shared" si="34"/>
        <v>-100</v>
      </c>
      <c r="D179" s="3">
        <v>59.9710000000008</v>
      </c>
      <c r="E179" s="3">
        <v>60</v>
      </c>
      <c r="F179" s="20">
        <f t="shared" si="43"/>
        <v>-100.55172067340986</v>
      </c>
      <c r="G179" s="20">
        <f t="shared" si="44"/>
        <v>-323.99996402892117</v>
      </c>
      <c r="H179" s="20">
        <f t="shared" si="45"/>
        <v>-59.510202868110355</v>
      </c>
      <c r="I179" s="21">
        <f t="shared" si="46"/>
      </c>
      <c r="J179" s="21">
        <f t="shared" si="47"/>
      </c>
      <c r="K179" s="21">
        <f t="shared" si="48"/>
      </c>
      <c r="L179" s="26">
        <f t="shared" si="35"/>
        <v>-11.172413793411437</v>
      </c>
      <c r="M179" s="26">
        <f t="shared" si="36"/>
        <v>-36.000000003197776</v>
      </c>
      <c r="N179" s="26">
        <f t="shared" si="37"/>
        <v>-6.612244898067062</v>
      </c>
      <c r="O179" s="18">
        <f t="shared" si="38"/>
        <v>-74.66770413741473</v>
      </c>
      <c r="P179" s="18">
        <f t="shared" si="39"/>
        <v>74.66770413741473</v>
      </c>
      <c r="Q179" s="31">
        <f t="shared" si="40"/>
        <v>-699.9999689655867</v>
      </c>
      <c r="R179" s="31">
        <f t="shared" si="49"/>
        <v>-699.9999000003921</v>
      </c>
      <c r="S179" s="31">
        <f t="shared" si="50"/>
        <v>-699.9999816326645</v>
      </c>
    </row>
    <row r="180" spans="1:19" ht="12.75">
      <c r="A180" s="19">
        <f t="shared" si="41"/>
        <v>-104.1428534264422</v>
      </c>
      <c r="B180" s="3">
        <f t="shared" si="42"/>
        <v>-0.027999999999202885</v>
      </c>
      <c r="C180" s="3">
        <f t="shared" si="34"/>
        <v>-100</v>
      </c>
      <c r="D180" s="3">
        <v>59.9720000000008</v>
      </c>
      <c r="E180" s="3">
        <v>60</v>
      </c>
      <c r="F180" s="20">
        <f t="shared" si="43"/>
        <v>-104.1428534264422</v>
      </c>
      <c r="G180" s="20">
        <f t="shared" si="44"/>
        <v>-364.49995447399436</v>
      </c>
      <c r="H180" s="20">
        <f t="shared" si="45"/>
        <v>-60.74999873538452</v>
      </c>
      <c r="I180" s="21">
        <f t="shared" si="46"/>
      </c>
      <c r="J180" s="21">
        <f t="shared" si="47"/>
      </c>
      <c r="K180" s="21">
        <f t="shared" si="48"/>
      </c>
      <c r="L180" s="26">
        <f t="shared" si="35"/>
        <v>-11.571428571757991</v>
      </c>
      <c r="M180" s="26">
        <f t="shared" si="36"/>
        <v>-40.50000000403539</v>
      </c>
      <c r="N180" s="26">
        <f t="shared" si="37"/>
        <v>-6.750000000112093</v>
      </c>
      <c r="O180" s="18">
        <f t="shared" si="38"/>
        <v>-74.66770413741473</v>
      </c>
      <c r="P180" s="18">
        <f t="shared" si="39"/>
        <v>74.66770413741473</v>
      </c>
      <c r="Q180" s="31">
        <f t="shared" si="40"/>
        <v>-699.9999678572124</v>
      </c>
      <c r="R180" s="31">
        <f t="shared" si="49"/>
        <v>-699.9998875004343</v>
      </c>
      <c r="S180" s="31">
        <f t="shared" si="50"/>
        <v>-699.9999812500101</v>
      </c>
    </row>
    <row r="181" spans="1:19" ht="12.75">
      <c r="A181" s="19">
        <f t="shared" si="41"/>
        <v>-107.9999960032159</v>
      </c>
      <c r="B181" s="3">
        <f t="shared" si="42"/>
        <v>-0.02699999999919811</v>
      </c>
      <c r="C181" s="3">
        <f t="shared" si="34"/>
        <v>-100</v>
      </c>
      <c r="D181" s="3">
        <v>59.9730000000008</v>
      </c>
      <c r="E181" s="3">
        <v>60</v>
      </c>
      <c r="F181" s="20">
        <f t="shared" si="43"/>
        <v>-107.9999960032159</v>
      </c>
      <c r="G181" s="20">
        <f t="shared" si="44"/>
        <v>-416.57136910917126</v>
      </c>
      <c r="H181" s="20">
        <f t="shared" si="45"/>
        <v>-62.04255187249418</v>
      </c>
      <c r="I181" s="21">
        <f t="shared" si="46"/>
      </c>
      <c r="J181" s="21">
        <f t="shared" si="47"/>
      </c>
      <c r="K181" s="21">
        <f t="shared" si="48"/>
      </c>
      <c r="L181" s="26">
        <f t="shared" si="35"/>
        <v>-12.000000000356394</v>
      </c>
      <c r="M181" s="26">
        <f t="shared" si="36"/>
        <v>-46.28571429101658</v>
      </c>
      <c r="N181" s="26">
        <f t="shared" si="37"/>
        <v>-6.893617021394209</v>
      </c>
      <c r="O181" s="18">
        <f t="shared" si="38"/>
        <v>-74.66770413741473</v>
      </c>
      <c r="P181" s="18">
        <f t="shared" si="39"/>
        <v>74.66770413741473</v>
      </c>
      <c r="Q181" s="31">
        <f t="shared" si="40"/>
        <v>-699.9999666667362</v>
      </c>
      <c r="R181" s="31">
        <f t="shared" si="49"/>
        <v>-699.9998714290601</v>
      </c>
      <c r="S181" s="31">
        <f t="shared" si="50"/>
        <v>-699.9999808510728</v>
      </c>
    </row>
    <row r="182" spans="1:19" ht="12.75">
      <c r="A182" s="19">
        <f t="shared" si="41"/>
        <v>-112.15384184369435</v>
      </c>
      <c r="B182" s="3">
        <f t="shared" si="42"/>
        <v>-0.02599999999920044</v>
      </c>
      <c r="C182" s="3">
        <f t="shared" si="34"/>
        <v>-100</v>
      </c>
      <c r="D182" s="3">
        <v>59.9740000000008</v>
      </c>
      <c r="E182" s="3">
        <v>60</v>
      </c>
      <c r="F182" s="20">
        <f t="shared" si="43"/>
        <v>-112.15384184369435</v>
      </c>
      <c r="G182" s="20">
        <f t="shared" si="44"/>
        <v>-485.99991906506784</v>
      </c>
      <c r="H182" s="20">
        <f t="shared" si="45"/>
        <v>-63.391302970856636</v>
      </c>
      <c r="I182" s="21">
        <f t="shared" si="46"/>
      </c>
      <c r="J182" s="21">
        <f t="shared" si="47"/>
      </c>
      <c r="K182" s="21">
        <f t="shared" si="48"/>
      </c>
      <c r="L182" s="26">
        <f t="shared" si="35"/>
        <v>-12.46153846192168</v>
      </c>
      <c r="M182" s="26">
        <f t="shared" si="36"/>
        <v>-54.000000007196036</v>
      </c>
      <c r="N182" s="26">
        <f t="shared" si="37"/>
        <v>-7.043478260991992</v>
      </c>
      <c r="O182" s="18">
        <f t="shared" si="38"/>
        <v>-74.66770413741473</v>
      </c>
      <c r="P182" s="18">
        <f t="shared" si="39"/>
        <v>74.66770413741473</v>
      </c>
      <c r="Q182" s="31">
        <f t="shared" si="40"/>
        <v>-699.9999653846851</v>
      </c>
      <c r="R182" s="31">
        <f t="shared" si="49"/>
        <v>-699.9998500005621</v>
      </c>
      <c r="S182" s="31">
        <f t="shared" si="50"/>
        <v>-699.9999804347902</v>
      </c>
    </row>
    <row r="183" spans="1:19" ht="12.75">
      <c r="A183" s="19">
        <f t="shared" si="41"/>
        <v>-116.63999533812859</v>
      </c>
      <c r="B183" s="3">
        <f t="shared" si="42"/>
        <v>-0.02499999999920277</v>
      </c>
      <c r="C183" s="3">
        <f t="shared" si="34"/>
        <v>-100</v>
      </c>
      <c r="D183" s="3">
        <v>59.9750000000008</v>
      </c>
      <c r="E183" s="3">
        <v>60</v>
      </c>
      <c r="F183" s="20">
        <f t="shared" si="43"/>
        <v>-116.63999533812859</v>
      </c>
      <c r="G183" s="20">
        <f t="shared" si="44"/>
        <v>-583.199883453421</v>
      </c>
      <c r="H183" s="20">
        <f t="shared" si="45"/>
        <v>-64.79999856114846</v>
      </c>
      <c r="I183" s="21">
        <f t="shared" si="46"/>
      </c>
      <c r="J183" s="21">
        <f t="shared" si="47"/>
      </c>
      <c r="K183" s="21">
        <f t="shared" si="48"/>
      </c>
      <c r="L183" s="26">
        <f t="shared" si="35"/>
        <v>-12.960000000413281</v>
      </c>
      <c r="M183" s="26">
        <f t="shared" si="36"/>
        <v>-64.80000001033208</v>
      </c>
      <c r="N183" s="26">
        <f t="shared" si="37"/>
        <v>-7.200000000127555</v>
      </c>
      <c r="O183" s="18">
        <f t="shared" si="38"/>
        <v>-74.66770413741473</v>
      </c>
      <c r="P183" s="18">
        <f t="shared" si="39"/>
        <v>74.66770413741473</v>
      </c>
      <c r="Q183" s="31">
        <f t="shared" si="40"/>
        <v>-699.9999640000699</v>
      </c>
      <c r="R183" s="31">
        <f t="shared" si="49"/>
        <v>-699.999820000667</v>
      </c>
      <c r="S183" s="31">
        <f t="shared" si="50"/>
        <v>-699.9999800000063</v>
      </c>
    </row>
    <row r="184" spans="1:19" ht="12.75">
      <c r="A184" s="19">
        <f t="shared" si="41"/>
        <v>-121.49999494156957</v>
      </c>
      <c r="B184" s="3">
        <f t="shared" si="42"/>
        <v>-0.023999999999197996</v>
      </c>
      <c r="C184" s="3">
        <f t="shared" si="34"/>
        <v>-100</v>
      </c>
      <c r="D184" s="3">
        <v>59.9760000000008</v>
      </c>
      <c r="E184" s="3">
        <v>60</v>
      </c>
      <c r="F184" s="20">
        <f t="shared" si="43"/>
        <v>-121.49999494156957</v>
      </c>
      <c r="G184" s="20">
        <f t="shared" si="44"/>
        <v>-728.9998178968357</v>
      </c>
      <c r="H184" s="20">
        <f t="shared" si="45"/>
        <v>-66.27272576773726</v>
      </c>
      <c r="I184" s="21">
        <f t="shared" si="46"/>
      </c>
      <c r="J184" s="21">
        <f t="shared" si="47"/>
      </c>
      <c r="K184" s="21">
        <f t="shared" si="48"/>
      </c>
      <c r="L184" s="26">
        <f t="shared" si="35"/>
        <v>-13.500000000451125</v>
      </c>
      <c r="M184" s="26">
        <f t="shared" si="36"/>
        <v>-81.00000001624058</v>
      </c>
      <c r="N184" s="26">
        <f t="shared" si="37"/>
        <v>-7.363636363770582</v>
      </c>
      <c r="O184" s="18">
        <f t="shared" si="38"/>
        <v>-74.66770413741473</v>
      </c>
      <c r="P184" s="18">
        <f t="shared" si="39"/>
        <v>74.66770413741473</v>
      </c>
      <c r="Q184" s="31">
        <f t="shared" si="40"/>
        <v>-699.99996250007</v>
      </c>
      <c r="R184" s="31">
        <f t="shared" si="49"/>
        <v>-699.9997750008279</v>
      </c>
      <c r="S184" s="31">
        <f t="shared" si="50"/>
        <v>-699.9999795454595</v>
      </c>
    </row>
    <row r="185" spans="1:19" ht="12.75">
      <c r="A185" s="19">
        <f t="shared" si="41"/>
        <v>-126.78260318778273</v>
      </c>
      <c r="B185" s="3">
        <f t="shared" si="42"/>
        <v>-0.022999999999200327</v>
      </c>
      <c r="C185" s="3">
        <f t="shared" si="34"/>
        <v>-100</v>
      </c>
      <c r="D185" s="3">
        <v>59.9770000000008</v>
      </c>
      <c r="E185" s="3">
        <v>60</v>
      </c>
      <c r="F185" s="20">
        <f t="shared" si="43"/>
        <v>-126.78260318778273</v>
      </c>
      <c r="G185" s="20">
        <f t="shared" si="44"/>
        <v>-971.9996762602887</v>
      </c>
      <c r="H185" s="20">
        <f t="shared" si="45"/>
        <v>-67.81395191256479</v>
      </c>
      <c r="I185" s="21">
        <f t="shared" si="46"/>
      </c>
      <c r="J185" s="21">
        <f t="shared" si="47"/>
      </c>
      <c r="K185" s="21">
        <f t="shared" si="48"/>
      </c>
      <c r="L185" s="26">
        <f t="shared" si="35"/>
        <v>-14.086956522228908</v>
      </c>
      <c r="M185" s="26">
        <f t="shared" si="36"/>
        <v>-108.00000002878824</v>
      </c>
      <c r="N185" s="26">
        <f t="shared" si="37"/>
        <v>-7.534883721070358</v>
      </c>
      <c r="O185" s="18">
        <f t="shared" si="38"/>
        <v>-74.66770413741473</v>
      </c>
      <c r="P185" s="18">
        <f t="shared" si="39"/>
        <v>74.66770413741473</v>
      </c>
      <c r="Q185" s="31">
        <f t="shared" si="40"/>
        <v>-699.9999608696353</v>
      </c>
      <c r="R185" s="31">
        <f t="shared" si="49"/>
        <v>-699.999700001106</v>
      </c>
      <c r="S185" s="31">
        <f t="shared" si="50"/>
        <v>-699.9999790697709</v>
      </c>
    </row>
    <row r="186" spans="1:19" ht="12.75">
      <c r="A186" s="19">
        <f t="shared" si="41"/>
        <v>-132.5454485254753</v>
      </c>
      <c r="B186" s="3">
        <f>+D186-E186</f>
        <v>-0.021999999999202657</v>
      </c>
      <c r="C186" s="3">
        <f t="shared" si="34"/>
        <v>-100</v>
      </c>
      <c r="D186" s="3">
        <v>59.9780000000008</v>
      </c>
      <c r="E186" s="3">
        <v>60</v>
      </c>
      <c r="F186" s="20">
        <f t="shared" si="43"/>
        <v>-132.5454485254753</v>
      </c>
      <c r="G186" s="20">
        <f t="shared" si="44"/>
        <v>-1457.9992715840165</v>
      </c>
      <c r="H186" s="20">
        <f t="shared" si="45"/>
        <v>-69.4285697768284</v>
      </c>
      <c r="I186" s="21">
        <f t="shared" si="46"/>
      </c>
      <c r="J186" s="21">
        <f t="shared" si="47"/>
      </c>
      <c r="K186" s="21">
        <f t="shared" si="48"/>
      </c>
      <c r="L186" s="26">
        <f t="shared" si="35"/>
        <v>-14.727272727806485</v>
      </c>
      <c r="M186" s="26">
        <f t="shared" si="36"/>
        <v>-162.00000006458475</v>
      </c>
      <c r="N186" s="26">
        <f t="shared" si="37"/>
        <v>-7.7142857144321635</v>
      </c>
      <c r="O186" s="18">
        <f t="shared" si="38"/>
        <v>-74.66770413741473</v>
      </c>
      <c r="P186" s="18">
        <f t="shared" si="39"/>
        <v>74.66770413741473</v>
      </c>
      <c r="Q186" s="31">
        <f t="shared" si="40"/>
        <v>-699.9999590909792</v>
      </c>
      <c r="R186" s="31">
        <f t="shared" si="49"/>
        <v>-699.9995500016998</v>
      </c>
      <c r="S186" s="31">
        <f t="shared" si="50"/>
        <v>-699.9999785714305</v>
      </c>
    </row>
    <row r="187" spans="1:19" ht="12.75">
      <c r="A187" s="19">
        <f t="shared" si="41"/>
        <v>-138.85713625087035</v>
      </c>
      <c r="B187" s="3">
        <f>+D187-E187</f>
        <v>-0.020999999999098407</v>
      </c>
      <c r="C187" s="3">
        <f t="shared" si="34"/>
        <v>-100</v>
      </c>
      <c r="D187" s="3">
        <v>59.9790000000009</v>
      </c>
      <c r="E187" s="3">
        <v>60</v>
      </c>
      <c r="F187" s="20">
        <f t="shared" si="43"/>
        <v>-138.85713625087035</v>
      </c>
      <c r="G187" s="20">
        <f t="shared" si="44"/>
        <v>-2915.997086641295</v>
      </c>
      <c r="H187" s="20">
        <f t="shared" si="45"/>
        <v>-71.12194948639444</v>
      </c>
      <c r="I187" s="21">
        <f t="shared" si="46"/>
      </c>
      <c r="J187" s="21">
        <f t="shared" si="47"/>
      </c>
      <c r="K187" s="21">
        <f t="shared" si="48"/>
      </c>
      <c r="L187" s="26">
        <f t="shared" si="35"/>
        <v>-15.428571429233822</v>
      </c>
      <c r="M187" s="26">
        <f t="shared" si="36"/>
        <v>-324.00000029211634</v>
      </c>
      <c r="N187" s="26">
        <f t="shared" si="37"/>
        <v>-7.902439024564018</v>
      </c>
      <c r="O187" s="18">
        <f t="shared" si="38"/>
        <v>-74.66770413741473</v>
      </c>
      <c r="P187" s="18">
        <f t="shared" si="39"/>
        <v>74.66770413741473</v>
      </c>
      <c r="Q187" s="31">
        <f t="shared" si="40"/>
        <v>-699.9999571429274</v>
      </c>
      <c r="R187" s="31">
        <f t="shared" si="49"/>
        <v>-699.999100003781</v>
      </c>
      <c r="S187" s="31">
        <f t="shared" si="50"/>
        <v>-699.9999780487808</v>
      </c>
    </row>
    <row r="188" spans="1:19" ht="12.75">
      <c r="A188" s="19">
        <f t="shared" si="41"/>
        <v>-142.2438955003196</v>
      </c>
      <c r="B188" s="3">
        <f t="shared" si="42"/>
        <v>-0.02049999999999841</v>
      </c>
      <c r="C188" s="3">
        <f t="shared" si="34"/>
        <v>-100</v>
      </c>
      <c r="D188" s="3">
        <v>59.9795</v>
      </c>
      <c r="E188" s="3">
        <v>60</v>
      </c>
      <c r="F188" s="20">
        <f t="shared" si="43"/>
        <v>-142.2438955003196</v>
      </c>
      <c r="G188" s="20">
        <f t="shared" si="44"/>
        <v>-5831.988336078801</v>
      </c>
      <c r="H188" s="20">
        <f t="shared" si="45"/>
        <v>-71.999998222225</v>
      </c>
      <c r="I188" s="21">
        <f t="shared" si="46"/>
      </c>
      <c r="J188" s="21">
        <f t="shared" si="47"/>
      </c>
      <c r="K188" s="21">
        <f t="shared" si="48"/>
      </c>
      <c r="L188" s="26">
        <f t="shared" si="35"/>
        <v>-15.804878048781713</v>
      </c>
      <c r="M188" s="26">
        <f t="shared" si="36"/>
        <v>-648.0000000020632</v>
      </c>
      <c r="N188" s="26">
        <f t="shared" si="37"/>
        <v>-8.000000000000313</v>
      </c>
      <c r="O188" s="18">
        <f t="shared" si="38"/>
        <v>-74.66770413741473</v>
      </c>
      <c r="P188" s="18">
        <f t="shared" si="39"/>
        <v>74.66770413741473</v>
      </c>
      <c r="Q188" s="31">
        <f t="shared" si="40"/>
        <v>-699.9999560976315</v>
      </c>
      <c r="R188" s="31">
        <f t="shared" si="49"/>
        <v>-699.998200009295</v>
      </c>
      <c r="S188" s="31">
        <f t="shared" si="50"/>
        <v>-699.9999777777773</v>
      </c>
    </row>
    <row r="189" spans="1:19" ht="12.75">
      <c r="A189" s="19">
        <f t="shared" si="41"/>
        <v>-145.07461964804463</v>
      </c>
      <c r="B189" s="3">
        <f t="shared" si="42"/>
        <v>-0.02009999999999934</v>
      </c>
      <c r="C189" s="3">
        <f t="shared" si="34"/>
        <v>-100</v>
      </c>
      <c r="D189" s="3">
        <v>59.9799</v>
      </c>
      <c r="E189" s="3">
        <v>60</v>
      </c>
      <c r="F189" s="20">
        <f t="shared" si="43"/>
        <v>-145.07461964804463</v>
      </c>
      <c r="G189" s="20">
        <f t="shared" si="44"/>
        <v>-29159.70840402209</v>
      </c>
      <c r="H189" s="20">
        <f t="shared" si="45"/>
        <v>-72.71820267535759</v>
      </c>
      <c r="I189" s="21">
        <f t="shared" si="46"/>
      </c>
      <c r="J189" s="21">
        <f t="shared" si="47"/>
      </c>
      <c r="K189" s="21">
        <f t="shared" si="48"/>
      </c>
      <c r="L189" s="26">
        <f t="shared" si="35"/>
        <v>-16.11940298507515</v>
      </c>
      <c r="M189" s="26">
        <f t="shared" si="36"/>
        <v>-3240.000000021377</v>
      </c>
      <c r="N189" s="26">
        <f t="shared" si="37"/>
        <v>-8.079800498753249</v>
      </c>
      <c r="O189" s="18">
        <f t="shared" si="38"/>
        <v>-74.66770413741473</v>
      </c>
      <c r="P189" s="18">
        <f t="shared" si="39"/>
        <v>74.66770413741473</v>
      </c>
      <c r="Q189" s="31">
        <f t="shared" si="40"/>
        <v>-699.9999552239511</v>
      </c>
      <c r="R189" s="31">
        <f t="shared" si="49"/>
        <v>-699.9910001182005</v>
      </c>
      <c r="S189" s="31">
        <f t="shared" si="50"/>
        <v>-699.9999775561087</v>
      </c>
    </row>
    <row r="190" spans="1:19" ht="12.75">
      <c r="A190" s="19">
        <f t="shared" si="41"/>
        <v>-145.79999271656706</v>
      </c>
      <c r="B190" s="3">
        <f t="shared" si="42"/>
        <v>-0.019999999999100737</v>
      </c>
      <c r="C190" s="3">
        <f t="shared" si="34"/>
        <v>-100</v>
      </c>
      <c r="D190" s="3">
        <v>59.9800000000009</v>
      </c>
      <c r="E190" s="3">
        <v>60</v>
      </c>
      <c r="F190" s="20">
        <f t="shared" si="43"/>
        <v>-145.79999271656706</v>
      </c>
      <c r="G190" s="20">
        <f aca="true" t="shared" si="51" ref="G190:G200">IF((D190-59.98)&lt;=0,(-10*C190)*($F$4-59.98)^2/(D190-59.98-0.000000001),"")</f>
      </c>
      <c r="H190" s="20">
        <f t="shared" si="45"/>
        <v>-72.89999817913878</v>
      </c>
      <c r="I190" s="21">
        <f t="shared" si="46"/>
      </c>
      <c r="J190" s="21"/>
      <c r="K190" s="21">
        <f t="shared" si="48"/>
      </c>
      <c r="L190" s="26">
        <f t="shared" si="35"/>
        <v>-16.2000000007284</v>
      </c>
      <c r="M190" s="26">
        <f t="shared" si="36"/>
        <v>360294920323.1335</v>
      </c>
      <c r="N190" s="26">
        <f t="shared" si="37"/>
        <v>-8.1000000001821</v>
      </c>
      <c r="O190" s="18">
        <f t="shared" si="38"/>
        <v>-74.66770413741473</v>
      </c>
      <c r="P190" s="18">
        <f t="shared" si="39"/>
        <v>74.66770413741473</v>
      </c>
      <c r="Q190" s="31">
        <f t="shared" si="40"/>
        <v>-699.9999550000707</v>
      </c>
      <c r="R190" s="31">
        <f t="shared" si="49"/>
        <v>200</v>
      </c>
      <c r="S190" s="31">
        <f t="shared" si="50"/>
        <v>-699.9999774999986</v>
      </c>
    </row>
    <row r="191" spans="1:19" ht="12.75">
      <c r="A191" s="19">
        <f t="shared" si="41"/>
        <v>-146.5326559531454</v>
      </c>
      <c r="B191" s="3">
        <f>+D191-E191</f>
        <v>-0.019899999999999807</v>
      </c>
      <c r="C191" s="3">
        <f t="shared" si="34"/>
        <v>-100</v>
      </c>
      <c r="D191" s="3">
        <v>59.9801</v>
      </c>
      <c r="E191" s="3">
        <v>60</v>
      </c>
      <c r="F191" s="20">
        <f t="shared" si="43"/>
        <v>-146.5326559531454</v>
      </c>
      <c r="G191" s="20">
        <f t="shared" si="51"/>
      </c>
      <c r="H191" s="20">
        <f t="shared" si="45"/>
        <v>-73.08270493527073</v>
      </c>
      <c r="I191" s="21">
        <f t="shared" si="46"/>
      </c>
      <c r="J191" s="21">
        <f>IF((D191-59.98)&gt;0,(-10*C191)*((59.98-(3*$H$4))-59.98)^2/(D191-59.98),"")</f>
        <v>29159.9999990342</v>
      </c>
      <c r="K191" s="21">
        <f t="shared" si="48"/>
      </c>
      <c r="L191" s="26">
        <f t="shared" si="35"/>
        <v>-16.281407035176034</v>
      </c>
      <c r="M191" s="26">
        <f t="shared" si="36"/>
        <v>3239.9999999937245</v>
      </c>
      <c r="N191" s="26">
        <f t="shared" si="37"/>
        <v>-8.120300751879736</v>
      </c>
      <c r="O191" s="18">
        <f t="shared" si="38"/>
        <v>-74.66770413741473</v>
      </c>
      <c r="P191" s="18">
        <f t="shared" si="39"/>
        <v>74.66770413741473</v>
      </c>
      <c r="Q191" s="31">
        <f t="shared" si="40"/>
        <v>-699.99995477394</v>
      </c>
      <c r="R191" s="31">
        <f t="shared" si="49"/>
        <v>-699.9999999719346</v>
      </c>
      <c r="S191" s="31">
        <f t="shared" si="50"/>
        <v>-699.9999774436075</v>
      </c>
    </row>
    <row r="192" spans="1:19" ht="12.75">
      <c r="A192" s="19">
        <f t="shared" si="41"/>
        <v>-149.53845386982854</v>
      </c>
      <c r="B192" s="3">
        <f>+D192-E192</f>
        <v>-0.01950000000000074</v>
      </c>
      <c r="C192" s="3">
        <f t="shared" si="34"/>
        <v>-100</v>
      </c>
      <c r="D192" s="3">
        <v>59.9805</v>
      </c>
      <c r="E192" s="3">
        <v>60</v>
      </c>
      <c r="F192" s="20">
        <f t="shared" si="43"/>
        <v>-149.53845386982854</v>
      </c>
      <c r="G192" s="20">
        <f t="shared" si="51"/>
      </c>
      <c r="H192" s="20">
        <f t="shared" si="45"/>
        <v>-73.82278294119374</v>
      </c>
      <c r="I192" s="21">
        <f t="shared" si="46"/>
      </c>
      <c r="J192" s="21">
        <f aca="true" t="shared" si="52" ref="J192:J255">IF((D192-59.98)&gt;0,(-10*C192)*((59.98-(3*$H$4))-59.98)^2/(D192-59.98),"")</f>
        <v>5831.999999972595</v>
      </c>
      <c r="K192" s="21">
        <f t="shared" si="48"/>
      </c>
      <c r="L192" s="26">
        <f t="shared" si="35"/>
        <v>-16.615384615383984</v>
      </c>
      <c r="M192" s="26">
        <f t="shared" si="36"/>
        <v>648.000000000957</v>
      </c>
      <c r="N192" s="26">
        <f t="shared" si="37"/>
        <v>-8.202531645569465</v>
      </c>
      <c r="O192" s="18">
        <f t="shared" si="38"/>
        <v>-74.66770413741473</v>
      </c>
      <c r="P192" s="18">
        <f t="shared" si="39"/>
        <v>74.66770413741473</v>
      </c>
      <c r="Q192" s="31">
        <f t="shared" si="40"/>
        <v>-699.9999538462245</v>
      </c>
      <c r="R192" s="31">
        <f t="shared" si="49"/>
        <v>-699.9999999944416</v>
      </c>
      <c r="S192" s="31">
        <f t="shared" si="50"/>
        <v>-699.9999772151878</v>
      </c>
    </row>
    <row r="193" spans="1:19" ht="12.75">
      <c r="A193" s="19">
        <f t="shared" si="41"/>
        <v>-153.47367614022107</v>
      </c>
      <c r="B193" s="3">
        <f t="shared" si="42"/>
        <v>-0.018999999999103068</v>
      </c>
      <c r="C193" s="3">
        <f t="shared" si="34"/>
        <v>-100</v>
      </c>
      <c r="D193" s="3">
        <v>59.9810000000009</v>
      </c>
      <c r="E193" s="3">
        <v>60</v>
      </c>
      <c r="F193" s="20">
        <f t="shared" si="43"/>
        <v>-153.47367614022107</v>
      </c>
      <c r="G193" s="20">
        <f t="shared" si="51"/>
      </c>
      <c r="H193" s="20">
        <f t="shared" si="45"/>
        <v>-74.7692288537903</v>
      </c>
      <c r="I193" s="21">
        <f t="shared" si="46"/>
      </c>
      <c r="J193" s="21">
        <f t="shared" si="52"/>
        <v>2915.99999737565</v>
      </c>
      <c r="K193" s="21">
        <f t="shared" si="48"/>
      </c>
      <c r="L193" s="26">
        <f t="shared" si="35"/>
        <v>-17.05263157975237</v>
      </c>
      <c r="M193" s="26">
        <f t="shared" si="36"/>
        <v>323.99999970939376</v>
      </c>
      <c r="N193" s="26">
        <f t="shared" si="37"/>
        <v>-8.307692307883368</v>
      </c>
      <c r="O193" s="18">
        <f t="shared" si="38"/>
        <v>-74.66770413741473</v>
      </c>
      <c r="P193" s="18">
        <f t="shared" si="39"/>
        <v>74.66770413741473</v>
      </c>
      <c r="Q193" s="31">
        <f t="shared" si="40"/>
        <v>-699.9999526316499</v>
      </c>
      <c r="R193" s="31">
        <f t="shared" si="49"/>
        <v>-699.999999997255</v>
      </c>
      <c r="S193" s="31">
        <f t="shared" si="50"/>
        <v>-699.9999769230739</v>
      </c>
    </row>
    <row r="194" spans="1:19" ht="12.75">
      <c r="A194" s="19">
        <f t="shared" si="41"/>
        <v>-161.99999100812815</v>
      </c>
      <c r="B194" s="3">
        <f t="shared" si="42"/>
        <v>-0.017999999999098293</v>
      </c>
      <c r="C194" s="3">
        <f t="shared" si="34"/>
        <v>-100</v>
      </c>
      <c r="D194" s="3">
        <v>59.9820000000009</v>
      </c>
      <c r="E194" s="3">
        <v>60</v>
      </c>
      <c r="F194" s="20">
        <f t="shared" si="43"/>
        <v>-161.99999100812815</v>
      </c>
      <c r="G194" s="20">
        <f t="shared" si="51"/>
      </c>
      <c r="H194" s="20">
        <f t="shared" si="45"/>
        <v>-76.73684008769304</v>
      </c>
      <c r="I194" s="21">
        <f t="shared" si="46"/>
      </c>
      <c r="J194" s="21">
        <f t="shared" si="52"/>
        <v>1457.999999340487</v>
      </c>
      <c r="K194" s="21">
        <f t="shared" si="48"/>
      </c>
      <c r="L194" s="26">
        <f t="shared" si="35"/>
        <v>-18.000000000901704</v>
      </c>
      <c r="M194" s="26">
        <f t="shared" si="36"/>
        <v>161.99999992696166</v>
      </c>
      <c r="N194" s="26">
        <f t="shared" si="37"/>
        <v>-8.526315789676005</v>
      </c>
      <c r="O194" s="18">
        <f t="shared" si="38"/>
        <v>-74.66770413741473</v>
      </c>
      <c r="P194" s="18">
        <f t="shared" si="39"/>
        <v>74.66770413741473</v>
      </c>
      <c r="Q194" s="31">
        <f t="shared" si="40"/>
        <v>-699.9999500000712</v>
      </c>
      <c r="R194" s="31">
        <f t="shared" si="49"/>
        <v>-699.9999999986617</v>
      </c>
      <c r="S194" s="31">
        <f t="shared" si="50"/>
        <v>-699.9999763157846</v>
      </c>
    </row>
    <row r="195" spans="1:19" ht="12.75">
      <c r="A195" s="19">
        <f t="shared" si="41"/>
        <v>-171.52940168382875</v>
      </c>
      <c r="B195" s="3">
        <f t="shared" si="42"/>
        <v>-0.016999999999100623</v>
      </c>
      <c r="C195" s="3">
        <f t="shared" si="34"/>
        <v>-100</v>
      </c>
      <c r="D195" s="3">
        <v>59.9830000000009</v>
      </c>
      <c r="E195" s="3">
        <v>60</v>
      </c>
      <c r="F195" s="20">
        <f t="shared" si="43"/>
        <v>-171.52940168382875</v>
      </c>
      <c r="G195" s="20">
        <f t="shared" si="51"/>
      </c>
      <c r="H195" s="20">
        <f t="shared" si="45"/>
        <v>-78.81080868270396</v>
      </c>
      <c r="I195" s="21">
        <f t="shared" si="46"/>
      </c>
      <c r="J195" s="21">
        <f t="shared" si="52"/>
        <v>971.9999997076627</v>
      </c>
      <c r="K195" s="21">
        <f t="shared" si="48"/>
      </c>
      <c r="L195" s="26">
        <f t="shared" si="35"/>
        <v>-19.05882353042006</v>
      </c>
      <c r="M195" s="26">
        <f t="shared" si="36"/>
        <v>107.99999996762241</v>
      </c>
      <c r="N195" s="26">
        <f t="shared" si="37"/>
        <v>-8.75675675696961</v>
      </c>
      <c r="O195" s="18">
        <f t="shared" si="38"/>
        <v>-74.66770413741473</v>
      </c>
      <c r="P195" s="18">
        <f t="shared" si="39"/>
        <v>74.66770413741473</v>
      </c>
      <c r="Q195" s="31">
        <f t="shared" si="40"/>
        <v>-699.999947058895</v>
      </c>
      <c r="R195" s="31">
        <f t="shared" si="49"/>
        <v>-699.9999999991306</v>
      </c>
      <c r="S195" s="31">
        <f t="shared" si="50"/>
        <v>-699.9999756756688</v>
      </c>
    </row>
    <row r="196" spans="1:19" ht="12.75">
      <c r="A196" s="19">
        <f t="shared" si="41"/>
        <v>-182.24998861960745</v>
      </c>
      <c r="B196" s="3">
        <f t="shared" si="42"/>
        <v>-0.015999999999102954</v>
      </c>
      <c r="C196" s="3">
        <f t="shared" si="34"/>
        <v>-100</v>
      </c>
      <c r="D196" s="3">
        <v>59.9840000000009</v>
      </c>
      <c r="E196" s="3">
        <v>60</v>
      </c>
      <c r="F196" s="20">
        <f t="shared" si="43"/>
        <v>-182.24998861960745</v>
      </c>
      <c r="G196" s="20">
        <f t="shared" si="51"/>
      </c>
      <c r="H196" s="20">
        <f t="shared" si="45"/>
        <v>-80.99999775201752</v>
      </c>
      <c r="I196" s="21">
        <f t="shared" si="46"/>
      </c>
      <c r="J196" s="21">
        <f t="shared" si="52"/>
        <v>728.9999998359989</v>
      </c>
      <c r="K196" s="21">
        <f t="shared" si="48"/>
      </c>
      <c r="L196" s="26">
        <f t="shared" si="35"/>
        <v>-20.250000001135323</v>
      </c>
      <c r="M196" s="26">
        <f t="shared" si="36"/>
        <v>80.9999999818348</v>
      </c>
      <c r="N196" s="26">
        <f t="shared" si="37"/>
        <v>-9.00000000022426</v>
      </c>
      <c r="O196" s="18">
        <f t="shared" si="38"/>
        <v>-74.66770413741473</v>
      </c>
      <c r="P196" s="18">
        <f t="shared" si="39"/>
        <v>74.66770413741473</v>
      </c>
      <c r="Q196" s="31">
        <f t="shared" si="40"/>
        <v>-699.9999437500719</v>
      </c>
      <c r="R196" s="31">
        <f t="shared" si="49"/>
        <v>-699.9999999993652</v>
      </c>
      <c r="S196" s="31">
        <f t="shared" si="50"/>
        <v>-699.9999749999909</v>
      </c>
    </row>
    <row r="197" spans="1:19" ht="12.75">
      <c r="A197" s="19">
        <f t="shared" si="41"/>
        <v>-194.3999870517032</v>
      </c>
      <c r="B197" s="3">
        <f t="shared" si="42"/>
        <v>-0.01499999999909818</v>
      </c>
      <c r="C197" s="3">
        <f t="shared" si="34"/>
        <v>-100</v>
      </c>
      <c r="D197" s="3">
        <v>59.9850000000009</v>
      </c>
      <c r="E197" s="3">
        <v>60</v>
      </c>
      <c r="F197" s="20">
        <f t="shared" si="43"/>
        <v>-194.3999870517032</v>
      </c>
      <c r="G197" s="20">
        <f t="shared" si="51"/>
      </c>
      <c r="H197" s="20">
        <f t="shared" si="45"/>
        <v>-83.3142833360232</v>
      </c>
      <c r="I197" s="21">
        <f t="shared" si="46"/>
      </c>
      <c r="J197" s="21">
        <f t="shared" si="52"/>
        <v>583.1999998944912</v>
      </c>
      <c r="K197" s="21">
        <f t="shared" si="48"/>
      </c>
      <c r="L197" s="26">
        <f t="shared" si="35"/>
        <v>-21.60000000129862</v>
      </c>
      <c r="M197" s="26">
        <f t="shared" si="36"/>
        <v>64.79999998831238</v>
      </c>
      <c r="N197" s="26">
        <f t="shared" si="37"/>
        <v>-9.257142857381378</v>
      </c>
      <c r="O197" s="18">
        <f t="shared" si="38"/>
        <v>-74.66770413741473</v>
      </c>
      <c r="P197" s="18">
        <f t="shared" si="39"/>
        <v>74.66770413741473</v>
      </c>
      <c r="Q197" s="31">
        <f t="shared" si="40"/>
        <v>-699.9999400000723</v>
      </c>
      <c r="R197" s="31">
        <f t="shared" si="49"/>
        <v>-699.9999999995057</v>
      </c>
      <c r="S197" s="31">
        <f t="shared" si="50"/>
        <v>-699.999974285703</v>
      </c>
    </row>
    <row r="198" spans="1:19" ht="12.75">
      <c r="A198" s="19">
        <f t="shared" si="41"/>
        <v>-208.28569942156233</v>
      </c>
      <c r="B198" s="3">
        <f t="shared" si="42"/>
        <v>-0.01399999999910051</v>
      </c>
      <c r="C198" s="3">
        <f t="shared" si="34"/>
        <v>-100</v>
      </c>
      <c r="D198" s="3">
        <v>59.9860000000009</v>
      </c>
      <c r="E198" s="3">
        <v>60</v>
      </c>
      <c r="F198" s="20">
        <f t="shared" si="43"/>
        <v>-208.28569942156233</v>
      </c>
      <c r="G198" s="20">
        <f t="shared" si="51"/>
      </c>
      <c r="H198" s="20">
        <f t="shared" si="45"/>
        <v>-85.76470336212924</v>
      </c>
      <c r="I198" s="21">
        <f t="shared" si="46"/>
      </c>
      <c r="J198" s="21">
        <f t="shared" si="52"/>
        <v>485.9999999269249</v>
      </c>
      <c r="K198" s="21">
        <f t="shared" si="48"/>
      </c>
      <c r="L198" s="26">
        <f t="shared" si="35"/>
        <v>-23.14285714434405</v>
      </c>
      <c r="M198" s="26">
        <f t="shared" si="36"/>
        <v>53.99999999190458</v>
      </c>
      <c r="N198" s="26">
        <f t="shared" si="37"/>
        <v>-9.529411764957986</v>
      </c>
      <c r="O198" s="18">
        <f t="shared" si="38"/>
        <v>-74.66770413741473</v>
      </c>
      <c r="P198" s="18">
        <f t="shared" si="39"/>
        <v>74.66770413741473</v>
      </c>
      <c r="Q198" s="31">
        <f t="shared" si="40"/>
        <v>-699.9999357143587</v>
      </c>
      <c r="R198" s="31">
        <f t="shared" si="49"/>
        <v>-699.9999999995995</v>
      </c>
      <c r="S198" s="31">
        <f t="shared" si="50"/>
        <v>-699.9999735293983</v>
      </c>
    </row>
    <row r="199" spans="1:19" ht="12.75">
      <c r="A199" s="19">
        <f t="shared" si="41"/>
        <v>-224.30767506875276</v>
      </c>
      <c r="B199" s="3">
        <f t="shared" si="42"/>
        <v>-0.01299999999910284</v>
      </c>
      <c r="C199" s="3">
        <f t="shared" si="34"/>
        <v>-100</v>
      </c>
      <c r="D199" s="3">
        <v>59.9870000000009</v>
      </c>
      <c r="E199" s="3">
        <v>60</v>
      </c>
      <c r="F199" s="20">
        <f t="shared" si="43"/>
        <v>-224.30767506875276</v>
      </c>
      <c r="G199" s="20">
        <f t="shared" si="51"/>
      </c>
      <c r="H199" s="20">
        <f t="shared" si="45"/>
        <v>-88.36363368835113</v>
      </c>
      <c r="I199" s="21">
        <f t="shared" si="46"/>
      </c>
      <c r="J199" s="21">
        <f t="shared" si="52"/>
        <v>416.57142851788393</v>
      </c>
      <c r="K199" s="21">
        <f t="shared" si="48"/>
      </c>
      <c r="L199" s="26">
        <f t="shared" si="35"/>
        <v>-24.92307692479692</v>
      </c>
      <c r="M199" s="26">
        <f t="shared" si="36"/>
        <v>46.28571427978204</v>
      </c>
      <c r="N199" s="26">
        <f t="shared" si="37"/>
        <v>-9.818181818448739</v>
      </c>
      <c r="O199" s="18">
        <f t="shared" si="38"/>
        <v>-74.66770413741473</v>
      </c>
      <c r="P199" s="18">
        <f t="shared" si="39"/>
        <v>74.66770413741473</v>
      </c>
      <c r="Q199" s="31">
        <f t="shared" si="40"/>
        <v>-699.9999307693045</v>
      </c>
      <c r="R199" s="31">
        <f t="shared" si="49"/>
        <v>-699.9999999996664</v>
      </c>
      <c r="S199" s="31">
        <f t="shared" si="50"/>
        <v>-699.9999727272566</v>
      </c>
    </row>
    <row r="200" spans="1:19" ht="12.75">
      <c r="A200" s="19">
        <f t="shared" si="41"/>
        <v>-242.9999797682843</v>
      </c>
      <c r="B200" s="3">
        <f t="shared" si="42"/>
        <v>-0.011999999999098065</v>
      </c>
      <c r="C200" s="3">
        <f aca="true" t="shared" si="53" ref="C200:C263">+$B$4</f>
        <v>-100</v>
      </c>
      <c r="D200" s="3">
        <v>59.9880000000009</v>
      </c>
      <c r="E200" s="3">
        <v>60</v>
      </c>
      <c r="F200" s="20">
        <f t="shared" si="43"/>
        <v>-242.9999797682843</v>
      </c>
      <c r="G200" s="20">
        <f t="shared" si="51"/>
      </c>
      <c r="H200" s="20">
        <f t="shared" si="45"/>
        <v>-91.12499715491025</v>
      </c>
      <c r="I200" s="21">
        <f t="shared" si="46"/>
      </c>
      <c r="J200" s="21">
        <f t="shared" si="52"/>
        <v>364.4999999587908</v>
      </c>
      <c r="K200" s="21">
        <f t="shared" si="48"/>
      </c>
      <c r="L200" s="26">
        <f aca="true" t="shared" si="54" ref="L200:L263">(-10*C200/B200)*($H$4*$H$4)</f>
        <v>-27.00000000202935</v>
      </c>
      <c r="M200" s="26">
        <f aca="true" t="shared" si="55" ref="M200:M263">(-10*C200/(B200+0.02))*($H$4*$H$4)</f>
        <v>40.49999999543395</v>
      </c>
      <c r="N200" s="26">
        <f aca="true" t="shared" si="56" ref="N200:N263">(-10*C200/(B200-0.02))*($H$4*$H$4)</f>
        <v>-10.125000000285375</v>
      </c>
      <c r="O200" s="18">
        <f aca="true" t="shared" si="57" ref="O200:O263">-$D$4</f>
        <v>-74.66770413741473</v>
      </c>
      <c r="P200" s="18">
        <f aca="true" t="shared" si="58" ref="P200:P263">+$D$4</f>
        <v>74.66770413741473</v>
      </c>
      <c r="Q200" s="31">
        <f aca="true" t="shared" si="59" ref="Q200:Q263">(2-(A200*B200)/(-10*C200*$H$4*$H$4))*100</f>
        <v>-699.9999250000747</v>
      </c>
      <c r="R200" s="31">
        <f t="shared" si="49"/>
        <v>-699.9999999997167</v>
      </c>
      <c r="S200" s="31">
        <f t="shared" si="50"/>
        <v>-699.9999718749814</v>
      </c>
    </row>
    <row r="201" spans="1:19" ht="12.75">
      <c r="A201" s="19">
        <f aca="true" t="shared" si="60" ref="A201:A264">IF(F201=-99999,I201,IF(F201&lt;0,F201,I201))</f>
        <v>-265.09088501343757</v>
      </c>
      <c r="B201" s="3">
        <f t="shared" si="42"/>
        <v>-0.010999999999100396</v>
      </c>
      <c r="C201" s="3">
        <f t="shared" si="53"/>
        <v>-100</v>
      </c>
      <c r="D201" s="3">
        <v>59.9890000000009</v>
      </c>
      <c r="E201" s="3">
        <v>60</v>
      </c>
      <c r="F201" s="20">
        <f aca="true" t="shared" si="61" ref="F201:F264">IF((D201-60)&lt;=0,(-10*C201)*($F$4-60)^2/(D201-60-0.000000001),"")</f>
        <v>-265.09088501343757</v>
      </c>
      <c r="G201" s="20">
        <f aca="true" t="shared" si="62" ref="G201:G264">IF((D201-59.98)&lt;=0,(-10*C201)*($F$4-59.98)^2/(D201-59.98-0.000000001),"")</f>
      </c>
      <c r="H201" s="20">
        <f aca="true" t="shared" si="63" ref="H201:H236">IF((D201-60.02)&lt;=0,(-10*C201)*((60.02+(3*$H$4))-60.02)^2/(D201-60.02-0.000000001),"")</f>
        <v>-94.06451309742047</v>
      </c>
      <c r="I201" s="21">
        <f aca="true" t="shared" si="64" ref="I201:I264">IF((D201-60)&gt;0,(-10*C201)*($G$4-60)^2/(D201-60),"")</f>
      </c>
      <c r="J201" s="21">
        <f t="shared" si="52"/>
        <v>323.99999996752626</v>
      </c>
      <c r="K201" s="21">
        <f aca="true" t="shared" si="65" ref="K201:K236">IF((D201-60.02)&gt;0,(-10*C201)*($G$4-60.02)^2/(D201-60.02),"")</f>
      </c>
      <c r="L201" s="26">
        <f t="shared" si="54"/>
        <v>-29.454545456954307</v>
      </c>
      <c r="M201" s="26">
        <f t="shared" si="55"/>
        <v>35.99999999640158</v>
      </c>
      <c r="N201" s="26">
        <f t="shared" si="56"/>
        <v>-10.451612903529105</v>
      </c>
      <c r="O201" s="18">
        <f t="shared" si="57"/>
        <v>-74.66770413741473</v>
      </c>
      <c r="P201" s="18">
        <f t="shared" si="58"/>
        <v>74.66770413741473</v>
      </c>
      <c r="Q201" s="31">
        <f t="shared" si="59"/>
        <v>-699.9999181818941</v>
      </c>
      <c r="R201" s="31">
        <f aca="true" t="shared" si="66" ref="R201:R264">IF(G201&lt;=0,(2-(G201*(B201+0.02))/(-10*C201*$H$4*$H$4))*100,(2-(J201*(B201+0.02))/(-10*C201*$H$4*$H$4))*100)</f>
        <v>-699.9999999997558</v>
      </c>
      <c r="S201" s="31">
        <f aca="true" t="shared" si="67" ref="S201:S264">IF(H201&lt;=0,(2-(H201*(B201-0.02))/(-10*C201*$H$4*$H$4))*100,(2-(K201*(B201-0.02))/(-10*C201*$H$4*$H$4))*100)</f>
        <v>-699.9999709677205</v>
      </c>
    </row>
    <row r="202" spans="1:19" ht="12.75">
      <c r="A202" s="19">
        <f t="shared" si="60"/>
        <v>-291.59997086618955</v>
      </c>
      <c r="B202" s="3">
        <f t="shared" si="42"/>
        <v>-0.009999999999102727</v>
      </c>
      <c r="C202" s="3">
        <f t="shared" si="53"/>
        <v>-100</v>
      </c>
      <c r="D202" s="3">
        <v>59.9900000000009</v>
      </c>
      <c r="E202" s="3">
        <v>60</v>
      </c>
      <c r="F202" s="20">
        <f t="shared" si="61"/>
        <v>-291.59997086618955</v>
      </c>
      <c r="G202" s="20">
        <f t="shared" si="62"/>
      </c>
      <c r="H202" s="20">
        <f t="shared" si="63"/>
        <v>-97.19999676290452</v>
      </c>
      <c r="I202" s="21">
        <f t="shared" si="64"/>
      </c>
      <c r="J202" s="21">
        <f t="shared" si="52"/>
        <v>291.59999997376644</v>
      </c>
      <c r="K202" s="21">
        <f t="shared" si="65"/>
      </c>
      <c r="L202" s="26">
        <f t="shared" si="54"/>
        <v>-32.40000000290716</v>
      </c>
      <c r="M202" s="26">
        <f t="shared" si="55"/>
        <v>32.39999999709283</v>
      </c>
      <c r="N202" s="26">
        <f t="shared" si="56"/>
        <v>-10.800000000323017</v>
      </c>
      <c r="O202" s="18">
        <f t="shared" si="57"/>
        <v>-74.66770413741473</v>
      </c>
      <c r="P202" s="18">
        <f t="shared" si="58"/>
        <v>74.66770413741473</v>
      </c>
      <c r="Q202" s="31">
        <f t="shared" si="59"/>
        <v>-699.9999100000774</v>
      </c>
      <c r="R202" s="31">
        <f t="shared" si="66"/>
        <v>-699.9999999997871</v>
      </c>
      <c r="S202" s="31">
        <f t="shared" si="67"/>
        <v>-699.9999699999756</v>
      </c>
    </row>
    <row r="203" spans="1:19" ht="12.75">
      <c r="A203" s="19">
        <f t="shared" si="60"/>
        <v>-323.9999640325023</v>
      </c>
      <c r="B203" s="3">
        <f t="shared" si="42"/>
        <v>-0.008999999999097952</v>
      </c>
      <c r="C203" s="3">
        <f t="shared" si="53"/>
        <v>-100</v>
      </c>
      <c r="D203" s="3">
        <v>59.9910000000009</v>
      </c>
      <c r="E203" s="3">
        <v>60</v>
      </c>
      <c r="F203" s="20">
        <f t="shared" si="61"/>
        <v>-323.9999640325023</v>
      </c>
      <c r="G203" s="20">
        <f t="shared" si="62"/>
      </c>
      <c r="H203" s="20">
        <f t="shared" si="63"/>
        <v>-100.55172067375477</v>
      </c>
      <c r="I203" s="21">
        <f t="shared" si="64"/>
      </c>
      <c r="J203" s="21">
        <f t="shared" si="52"/>
        <v>265.09090906911524</v>
      </c>
      <c r="K203" s="21">
        <f t="shared" si="65"/>
      </c>
      <c r="L203" s="26">
        <f t="shared" si="54"/>
        <v>-36.00000000360819</v>
      </c>
      <c r="M203" s="26">
        <f t="shared" si="55"/>
        <v>29.45454545213005</v>
      </c>
      <c r="N203" s="26">
        <f t="shared" si="56"/>
        <v>-11.172413793450966</v>
      </c>
      <c r="O203" s="18">
        <f t="shared" si="57"/>
        <v>-74.66770413741473</v>
      </c>
      <c r="P203" s="18">
        <f t="shared" si="58"/>
        <v>74.66770413741473</v>
      </c>
      <c r="Q203" s="31">
        <f t="shared" si="59"/>
        <v>-699.9999000000795</v>
      </c>
      <c r="R203" s="31">
        <f t="shared" si="66"/>
        <v>-699.9999999998126</v>
      </c>
      <c r="S203" s="31">
        <f t="shared" si="67"/>
        <v>-699.9999689654895</v>
      </c>
    </row>
    <row r="204" spans="1:19" ht="12.75">
      <c r="A204" s="19">
        <f t="shared" si="60"/>
        <v>-364.4999544785267</v>
      </c>
      <c r="B204" s="3">
        <f t="shared" si="42"/>
        <v>-0.007999999999100282</v>
      </c>
      <c r="C204" s="3">
        <f t="shared" si="53"/>
        <v>-100</v>
      </c>
      <c r="D204" s="3">
        <v>59.9920000000009</v>
      </c>
      <c r="E204" s="3">
        <v>60</v>
      </c>
      <c r="F204" s="20">
        <f t="shared" si="61"/>
        <v>-364.4999544785267</v>
      </c>
      <c r="G204" s="20">
        <f t="shared" si="62"/>
      </c>
      <c r="H204" s="20">
        <f t="shared" si="63"/>
        <v>-104.1428534268122</v>
      </c>
      <c r="I204" s="21">
        <f t="shared" si="64"/>
      </c>
      <c r="J204" s="21">
        <f t="shared" si="52"/>
        <v>242.99999998173584</v>
      </c>
      <c r="K204" s="21">
        <f t="shared" si="65"/>
      </c>
      <c r="L204" s="26">
        <f t="shared" si="54"/>
        <v>-40.50000000455481</v>
      </c>
      <c r="M204" s="26">
        <f t="shared" si="55"/>
        <v>26.99999999797563</v>
      </c>
      <c r="N204" s="26">
        <f t="shared" si="56"/>
        <v>-11.571428571800391</v>
      </c>
      <c r="O204" s="18">
        <f t="shared" si="57"/>
        <v>-74.66770413741473</v>
      </c>
      <c r="P204" s="18">
        <f t="shared" si="58"/>
        <v>74.66770413741473</v>
      </c>
      <c r="Q204" s="31">
        <f t="shared" si="59"/>
        <v>-699.9998875000825</v>
      </c>
      <c r="R204" s="31">
        <f t="shared" si="66"/>
        <v>-699.9999999998339</v>
      </c>
      <c r="S204" s="31">
        <f t="shared" si="67"/>
        <v>-699.999967857112</v>
      </c>
    </row>
    <row r="205" spans="1:19" ht="12.75">
      <c r="A205" s="19">
        <f t="shared" si="60"/>
        <v>-416.57136911466824</v>
      </c>
      <c r="B205" s="3">
        <f aca="true" t="shared" si="68" ref="B205:B275">+D205-E205</f>
        <v>-0.006999999999102613</v>
      </c>
      <c r="C205" s="3">
        <f t="shared" si="53"/>
        <v>-100</v>
      </c>
      <c r="D205" s="3">
        <v>59.9930000000009</v>
      </c>
      <c r="E205" s="3">
        <v>60</v>
      </c>
      <c r="F205" s="20">
        <f t="shared" si="61"/>
        <v>-416.57136911466824</v>
      </c>
      <c r="G205" s="20">
        <f t="shared" si="62"/>
      </c>
      <c r="H205" s="20">
        <f t="shared" si="63"/>
        <v>-107.99999600358538</v>
      </c>
      <c r="I205" s="21">
        <f t="shared" si="64"/>
      </c>
      <c r="J205" s="21">
        <f t="shared" si="52"/>
        <v>224.30769229217145</v>
      </c>
      <c r="K205" s="21">
        <f t="shared" si="65"/>
      </c>
      <c r="L205" s="26">
        <f t="shared" si="54"/>
        <v>-46.28571429164803</v>
      </c>
      <c r="M205" s="26">
        <f t="shared" si="55"/>
        <v>24.923076921356486</v>
      </c>
      <c r="N205" s="26">
        <f t="shared" si="56"/>
        <v>-12.000000000398837</v>
      </c>
      <c r="O205" s="18">
        <f t="shared" si="57"/>
        <v>-74.66770413741473</v>
      </c>
      <c r="P205" s="18">
        <f t="shared" si="58"/>
        <v>74.66770413741473</v>
      </c>
      <c r="Q205" s="31">
        <f t="shared" si="59"/>
        <v>-699.9998714286581</v>
      </c>
      <c r="R205" s="31">
        <f t="shared" si="66"/>
        <v>-699.9999999998519</v>
      </c>
      <c r="S205" s="31">
        <f t="shared" si="67"/>
        <v>-699.9999666666321</v>
      </c>
    </row>
    <row r="206" spans="1:19" ht="12.75">
      <c r="A206" s="19">
        <f t="shared" si="60"/>
        <v>-485.9999190731254</v>
      </c>
      <c r="B206" s="3">
        <f t="shared" si="68"/>
        <v>-0.005999999999097838</v>
      </c>
      <c r="C206" s="3">
        <f t="shared" si="53"/>
        <v>-100</v>
      </c>
      <c r="D206" s="3">
        <v>59.9940000000009</v>
      </c>
      <c r="E206" s="3">
        <v>60</v>
      </c>
      <c r="F206" s="20">
        <f t="shared" si="61"/>
        <v>-485.9999190731254</v>
      </c>
      <c r="G206" s="20">
        <f t="shared" si="62"/>
      </c>
      <c r="H206" s="20">
        <f t="shared" si="63"/>
        <v>-112.15384184412345</v>
      </c>
      <c r="I206" s="21">
        <f t="shared" si="64"/>
      </c>
      <c r="J206" s="21">
        <f t="shared" si="52"/>
        <v>208.2857142722616</v>
      </c>
      <c r="K206" s="21">
        <f t="shared" si="65"/>
      </c>
      <c r="L206" s="26">
        <f t="shared" si="54"/>
        <v>-54.00000000811945</v>
      </c>
      <c r="M206" s="26">
        <f t="shared" si="55"/>
        <v>23.142857141365813</v>
      </c>
      <c r="N206" s="26">
        <f t="shared" si="56"/>
        <v>-12.461538461970855</v>
      </c>
      <c r="O206" s="18">
        <f t="shared" si="57"/>
        <v>-74.66770413741473</v>
      </c>
      <c r="P206" s="18">
        <f t="shared" si="58"/>
        <v>74.66770413741473</v>
      </c>
      <c r="Q206" s="31">
        <f t="shared" si="59"/>
        <v>-699.9998500000933</v>
      </c>
      <c r="R206" s="31">
        <f t="shared" si="66"/>
        <v>-699.9999999998674</v>
      </c>
      <c r="S206" s="31">
        <f t="shared" si="67"/>
        <v>-699.999965384577</v>
      </c>
    </row>
    <row r="207" spans="1:19" ht="12.75">
      <c r="A207" s="19">
        <f t="shared" si="60"/>
        <v>-583.1998834650237</v>
      </c>
      <c r="B207" s="3">
        <f t="shared" si="68"/>
        <v>-0.004999999999100169</v>
      </c>
      <c r="C207" s="3">
        <f t="shared" si="53"/>
        <v>-100</v>
      </c>
      <c r="D207" s="3">
        <v>59.9950000000009</v>
      </c>
      <c r="E207" s="3">
        <v>60</v>
      </c>
      <c r="F207" s="20">
        <f t="shared" si="61"/>
        <v>-583.1998834650237</v>
      </c>
      <c r="G207" s="20">
        <f t="shared" si="62"/>
      </c>
      <c r="H207" s="20">
        <f t="shared" si="63"/>
        <v>-116.6399953385927</v>
      </c>
      <c r="I207" s="21">
        <f t="shared" si="64"/>
      </c>
      <c r="J207" s="21">
        <f t="shared" si="52"/>
        <v>194.3999999883124</v>
      </c>
      <c r="K207" s="21">
        <f t="shared" si="65"/>
      </c>
      <c r="L207" s="26">
        <f t="shared" si="54"/>
        <v>-64.80000001166181</v>
      </c>
      <c r="M207" s="26">
        <f t="shared" si="55"/>
        <v>21.599999998704238</v>
      </c>
      <c r="N207" s="26">
        <f t="shared" si="56"/>
        <v>-12.96000000046647</v>
      </c>
      <c r="O207" s="18">
        <f t="shared" si="57"/>
        <v>-74.66770413741473</v>
      </c>
      <c r="P207" s="18">
        <f t="shared" si="58"/>
        <v>74.66770413741473</v>
      </c>
      <c r="Q207" s="31">
        <f t="shared" si="59"/>
        <v>-699.9998200001041</v>
      </c>
      <c r="R207" s="31">
        <f t="shared" si="66"/>
        <v>-699.9999999998809</v>
      </c>
      <c r="S207" s="31">
        <f t="shared" si="67"/>
        <v>-699.9999639999572</v>
      </c>
    </row>
    <row r="208" spans="1:19" ht="12.75">
      <c r="A208" s="19">
        <f t="shared" si="60"/>
        <v>-728.9998179136702</v>
      </c>
      <c r="B208" s="3">
        <f t="shared" si="68"/>
        <v>-0.003999999999102499</v>
      </c>
      <c r="C208" s="3">
        <f t="shared" si="53"/>
        <v>-100</v>
      </c>
      <c r="D208" s="3">
        <v>59.9960000000009</v>
      </c>
      <c r="E208" s="3">
        <v>60</v>
      </c>
      <c r="F208" s="20">
        <f t="shared" si="61"/>
        <v>-728.9998179136702</v>
      </c>
      <c r="G208" s="20">
        <f t="shared" si="62"/>
      </c>
      <c r="H208" s="20">
        <f t="shared" si="63"/>
        <v>-121.49999494203719</v>
      </c>
      <c r="I208" s="21">
        <f t="shared" si="64"/>
      </c>
      <c r="J208" s="21">
        <f t="shared" si="52"/>
        <v>182.2499999897551</v>
      </c>
      <c r="K208" s="21">
        <f t="shared" si="65"/>
      </c>
      <c r="L208" s="26">
        <f t="shared" si="54"/>
        <v>-81.00000001817438</v>
      </c>
      <c r="M208" s="26">
        <f t="shared" si="55"/>
        <v>20.249999998864098</v>
      </c>
      <c r="N208" s="26">
        <f t="shared" si="56"/>
        <v>-13.500000000504842</v>
      </c>
      <c r="O208" s="18">
        <f t="shared" si="57"/>
        <v>-74.66770413741473</v>
      </c>
      <c r="P208" s="18">
        <f t="shared" si="58"/>
        <v>74.66770413741473</v>
      </c>
      <c r="Q208" s="31">
        <f t="shared" si="59"/>
        <v>-699.9997750001244</v>
      </c>
      <c r="R208" s="31">
        <f t="shared" si="66"/>
        <v>-699.9999999998926</v>
      </c>
      <c r="S208" s="31">
        <f t="shared" si="67"/>
        <v>-699.9999624999526</v>
      </c>
    </row>
    <row r="209" spans="1:19" ht="12.75">
      <c r="A209" s="19">
        <f t="shared" si="60"/>
        <v>-971.9996762925189</v>
      </c>
      <c r="B209" s="3">
        <f t="shared" si="68"/>
        <v>-0.0029999999990977244</v>
      </c>
      <c r="C209" s="3">
        <f t="shared" si="53"/>
        <v>-100</v>
      </c>
      <c r="D209" s="3">
        <v>59.9970000000009</v>
      </c>
      <c r="E209" s="3">
        <v>60</v>
      </c>
      <c r="F209" s="20">
        <f t="shared" si="61"/>
        <v>-971.9996762925189</v>
      </c>
      <c r="G209" s="20">
        <f t="shared" si="62"/>
      </c>
      <c r="H209" s="20">
        <f t="shared" si="63"/>
        <v>-126.78260318833107</v>
      </c>
      <c r="I209" s="21">
        <f t="shared" si="64"/>
      </c>
      <c r="J209" s="21">
        <f t="shared" si="52"/>
        <v>171.52941175558342</v>
      </c>
      <c r="K209" s="21">
        <f t="shared" si="65"/>
      </c>
      <c r="L209" s="26">
        <f t="shared" si="54"/>
        <v>-108.0000000324819</v>
      </c>
      <c r="M209" s="26">
        <f t="shared" si="55"/>
        <v>19.058823528400215</v>
      </c>
      <c r="N209" s="26">
        <f t="shared" si="56"/>
        <v>-14.08695652229175</v>
      </c>
      <c r="O209" s="18">
        <f t="shared" si="57"/>
        <v>-74.66770413741473</v>
      </c>
      <c r="P209" s="18">
        <f t="shared" si="58"/>
        <v>74.66770413741473</v>
      </c>
      <c r="Q209" s="31">
        <f t="shared" si="59"/>
        <v>-699.9997000001684</v>
      </c>
      <c r="R209" s="31">
        <f t="shared" si="66"/>
        <v>-699.999999999903</v>
      </c>
      <c r="S209" s="31">
        <f t="shared" si="67"/>
        <v>-699.9999608695131</v>
      </c>
    </row>
    <row r="210" spans="1:19" ht="12.75">
      <c r="A210" s="19">
        <f t="shared" si="60"/>
        <v>-1457.9992716565343</v>
      </c>
      <c r="B210" s="3">
        <f>+D210-E210</f>
        <v>-0.001999999999100055</v>
      </c>
      <c r="C210" s="3">
        <f t="shared" si="53"/>
        <v>-100</v>
      </c>
      <c r="D210" s="3">
        <v>59.9980000000009</v>
      </c>
      <c r="E210" s="3">
        <v>60</v>
      </c>
      <c r="F210" s="20">
        <f t="shared" si="61"/>
        <v>-1457.9992716565343</v>
      </c>
      <c r="G210" s="20">
        <f t="shared" si="62"/>
      </c>
      <c r="H210" s="20">
        <f t="shared" si="63"/>
        <v>-132.54544852607464</v>
      </c>
      <c r="I210" s="21">
        <f t="shared" si="64"/>
      </c>
      <c r="J210" s="21">
        <f t="shared" si="52"/>
        <v>161.99999999188464</v>
      </c>
      <c r="K210" s="21">
        <f t="shared" si="65"/>
      </c>
      <c r="L210" s="26">
        <f t="shared" si="54"/>
        <v>-162.00000007289552</v>
      </c>
      <c r="M210" s="26">
        <f t="shared" si="55"/>
        <v>17.99999999910005</v>
      </c>
      <c r="N210" s="26">
        <f t="shared" si="56"/>
        <v>-14.727272727875167</v>
      </c>
      <c r="O210" s="18">
        <f t="shared" si="57"/>
        <v>-74.66770413741473</v>
      </c>
      <c r="P210" s="18">
        <f t="shared" si="58"/>
        <v>74.66770413741473</v>
      </c>
      <c r="Q210" s="31">
        <f t="shared" si="59"/>
        <v>-699.9995500002932</v>
      </c>
      <c r="R210" s="31">
        <f t="shared" si="66"/>
        <v>-699.9999999999121</v>
      </c>
      <c r="S210" s="31">
        <f t="shared" si="67"/>
        <v>-699.9999590908513</v>
      </c>
    </row>
    <row r="211" spans="1:19" ht="12.75">
      <c r="A211" s="19">
        <f t="shared" si="60"/>
        <v>-2915.997084009933</v>
      </c>
      <c r="B211" s="3">
        <f>+D211-E211</f>
        <v>-0.0009999999999976694</v>
      </c>
      <c r="C211" s="3">
        <f t="shared" si="53"/>
        <v>-100</v>
      </c>
      <c r="D211" s="3">
        <v>59.999</v>
      </c>
      <c r="E211" s="3">
        <v>60</v>
      </c>
      <c r="F211" s="20">
        <f t="shared" si="61"/>
        <v>-2915.997084009933</v>
      </c>
      <c r="G211" s="20">
        <f t="shared" si="62"/>
      </c>
      <c r="H211" s="20">
        <f t="shared" si="63"/>
        <v>-138.85713624490353</v>
      </c>
      <c r="I211" s="21">
        <f t="shared" si="64"/>
      </c>
      <c r="J211" s="21">
        <f t="shared" si="52"/>
        <v>153.47368421049387</v>
      </c>
      <c r="K211" s="21">
        <f t="shared" si="65"/>
      </c>
      <c r="L211" s="26">
        <f t="shared" si="54"/>
        <v>-324.0000000007551</v>
      </c>
      <c r="M211" s="26">
        <f t="shared" si="55"/>
        <v>17.052631578945274</v>
      </c>
      <c r="N211" s="26">
        <f t="shared" si="56"/>
        <v>-15.428571428573138</v>
      </c>
      <c r="O211" s="18">
        <f t="shared" si="57"/>
        <v>-74.66770413741473</v>
      </c>
      <c r="P211" s="18">
        <f t="shared" si="58"/>
        <v>74.66770413741473</v>
      </c>
      <c r="Q211" s="31">
        <f t="shared" si="59"/>
        <v>-699.9991000009684</v>
      </c>
      <c r="R211" s="31">
        <f t="shared" si="66"/>
        <v>-699.9999999999204</v>
      </c>
      <c r="S211" s="31">
        <f t="shared" si="67"/>
        <v>-699.9999571427935</v>
      </c>
    </row>
    <row r="212" spans="1:19" ht="12.75">
      <c r="A212" s="19">
        <f t="shared" si="60"/>
        <v>-5831.988335995923</v>
      </c>
      <c r="B212" s="3">
        <f>+D212-E212</f>
        <v>-0.0005000000000023874</v>
      </c>
      <c r="C212" s="3">
        <f t="shared" si="53"/>
        <v>-100</v>
      </c>
      <c r="D212" s="3">
        <v>59.9995</v>
      </c>
      <c r="E212" s="3">
        <v>60</v>
      </c>
      <c r="F212" s="20">
        <f t="shared" si="61"/>
        <v>-5831.988335995923</v>
      </c>
      <c r="G212" s="20">
        <f t="shared" si="62"/>
      </c>
      <c r="H212" s="20">
        <f t="shared" si="63"/>
        <v>-142.2438955002703</v>
      </c>
      <c r="I212" s="21">
        <f t="shared" si="64"/>
      </c>
      <c r="J212" s="21">
        <f t="shared" si="52"/>
        <v>149.5384615384672</v>
      </c>
      <c r="K212" s="21">
        <f t="shared" si="65"/>
      </c>
      <c r="L212" s="26">
        <f t="shared" si="54"/>
        <v>-647.9999999969058</v>
      </c>
      <c r="M212" s="26">
        <f t="shared" si="55"/>
        <v>16.61538461538665</v>
      </c>
      <c r="N212" s="26">
        <f t="shared" si="56"/>
        <v>-15.804878048778646</v>
      </c>
      <c r="O212" s="18">
        <f t="shared" si="57"/>
        <v>-74.66770413741473</v>
      </c>
      <c r="P212" s="18">
        <f t="shared" si="58"/>
        <v>74.66770413741473</v>
      </c>
      <c r="Q212" s="31">
        <f t="shared" si="59"/>
        <v>-699.9982000036683</v>
      </c>
      <c r="R212" s="31">
        <f t="shared" si="66"/>
        <v>-699.999999999924</v>
      </c>
      <c r="S212" s="31">
        <f t="shared" si="67"/>
        <v>-699.9999560974942</v>
      </c>
    </row>
    <row r="213" spans="1:19" ht="12.75">
      <c r="A213" s="19">
        <f t="shared" si="60"/>
        <v>-29159.70840195019</v>
      </c>
      <c r="B213" s="3">
        <f>+D213-E213</f>
        <v>-0.00010000000000331966</v>
      </c>
      <c r="C213" s="3">
        <f t="shared" si="53"/>
        <v>-100</v>
      </c>
      <c r="D213" s="3">
        <v>59.9999</v>
      </c>
      <c r="E213" s="3">
        <v>60</v>
      </c>
      <c r="F213" s="20">
        <f t="shared" si="61"/>
        <v>-29159.70840195019</v>
      </c>
      <c r="G213" s="20">
        <f t="shared" si="62"/>
      </c>
      <c r="H213" s="20">
        <f t="shared" si="63"/>
        <v>-145.07461964799336</v>
      </c>
      <c r="I213" s="21">
        <f t="shared" si="64"/>
      </c>
      <c r="J213" s="21">
        <f t="shared" si="52"/>
        <v>146.53266331659546</v>
      </c>
      <c r="K213" s="21">
        <f t="shared" si="65"/>
      </c>
      <c r="L213" s="26">
        <f t="shared" si="54"/>
        <v>-3239.9999998924427</v>
      </c>
      <c r="M213" s="26">
        <f t="shared" si="55"/>
        <v>16.281407035178592</v>
      </c>
      <c r="N213" s="26">
        <f t="shared" si="56"/>
        <v>-16.119402985071964</v>
      </c>
      <c r="O213" s="18">
        <f t="shared" si="57"/>
        <v>-74.66770413741473</v>
      </c>
      <c r="P213" s="18">
        <f t="shared" si="58"/>
        <v>74.66770413741473</v>
      </c>
      <c r="Q213" s="31">
        <f t="shared" si="59"/>
        <v>-699.9910000900677</v>
      </c>
      <c r="R213" s="31">
        <f t="shared" si="66"/>
        <v>-699.999999999927</v>
      </c>
      <c r="S213" s="31">
        <f t="shared" si="67"/>
        <v>-699.9999552238114</v>
      </c>
    </row>
    <row r="214" spans="1:19" ht="12.75">
      <c r="A214" s="19">
        <f t="shared" si="60"/>
        <v>29159.9999990342</v>
      </c>
      <c r="B214" s="3">
        <f t="shared" si="68"/>
        <v>0.00010000000000331966</v>
      </c>
      <c r="C214" s="3">
        <f t="shared" si="53"/>
        <v>-100</v>
      </c>
      <c r="D214" s="3">
        <v>60.0001</v>
      </c>
      <c r="E214" s="3">
        <v>60</v>
      </c>
      <c r="F214" s="20">
        <f t="shared" si="61"/>
      </c>
      <c r="G214" s="20">
        <f t="shared" si="62"/>
      </c>
      <c r="H214" s="20">
        <f t="shared" si="63"/>
        <v>-146.5326559531454</v>
      </c>
      <c r="I214" s="21">
        <f t="shared" si="64"/>
        <v>29159.9999990342</v>
      </c>
      <c r="J214" s="21">
        <f t="shared" si="52"/>
        <v>145.0746268656361</v>
      </c>
      <c r="K214" s="21">
        <f t="shared" si="65"/>
      </c>
      <c r="L214" s="26">
        <f t="shared" si="54"/>
        <v>3239.9999998924427</v>
      </c>
      <c r="M214" s="26">
        <f t="shared" si="55"/>
        <v>16.119402985071964</v>
      </c>
      <c r="N214" s="26">
        <f t="shared" si="56"/>
        <v>-16.281407035178592</v>
      </c>
      <c r="O214" s="18">
        <f t="shared" si="57"/>
        <v>-74.66770413741473</v>
      </c>
      <c r="P214" s="18">
        <f t="shared" si="58"/>
        <v>74.66770413741473</v>
      </c>
      <c r="Q214" s="31">
        <f t="shared" si="59"/>
        <v>-700.0000000000684</v>
      </c>
      <c r="R214" s="31">
        <f t="shared" si="66"/>
        <v>-699.9999999999283</v>
      </c>
      <c r="S214" s="31">
        <f t="shared" si="67"/>
        <v>-699.9999547737985</v>
      </c>
    </row>
    <row r="215" spans="1:19" ht="12.75">
      <c r="A215" s="19">
        <f t="shared" si="60"/>
        <v>5831.999999972595</v>
      </c>
      <c r="B215" s="3">
        <f t="shared" si="68"/>
        <v>0.0005000000000023874</v>
      </c>
      <c r="C215" s="3">
        <f t="shared" si="53"/>
        <v>-100</v>
      </c>
      <c r="D215" s="3">
        <v>60.0005</v>
      </c>
      <c r="E215" s="3">
        <v>60</v>
      </c>
      <c r="F215" s="20">
        <f t="shared" si="61"/>
      </c>
      <c r="G215" s="20">
        <f t="shared" si="62"/>
      </c>
      <c r="H215" s="20">
        <f t="shared" si="63"/>
        <v>-149.53845386982854</v>
      </c>
      <c r="I215" s="21">
        <f t="shared" si="64"/>
        <v>5831.999999972595</v>
      </c>
      <c r="J215" s="21">
        <f t="shared" si="52"/>
        <v>142.2439024389969</v>
      </c>
      <c r="K215" s="21">
        <f t="shared" si="65"/>
      </c>
      <c r="L215" s="26">
        <f t="shared" si="54"/>
        <v>647.9999999969058</v>
      </c>
      <c r="M215" s="26">
        <f t="shared" si="55"/>
        <v>15.804878048778646</v>
      </c>
      <c r="N215" s="26">
        <f t="shared" si="56"/>
        <v>-16.61538461538665</v>
      </c>
      <c r="O215" s="18">
        <f t="shared" si="57"/>
        <v>-74.66770413741473</v>
      </c>
      <c r="P215" s="18">
        <f t="shared" si="58"/>
        <v>74.66770413741473</v>
      </c>
      <c r="Q215" s="31">
        <f t="shared" si="59"/>
        <v>-700.0000000000684</v>
      </c>
      <c r="R215" s="31">
        <f t="shared" si="66"/>
        <v>-699.9999999999311</v>
      </c>
      <c r="S215" s="31">
        <f t="shared" si="67"/>
        <v>-699.9999538460804</v>
      </c>
    </row>
    <row r="216" spans="1:19" ht="12.75">
      <c r="A216" s="19">
        <f t="shared" si="60"/>
        <v>2915.999997085578</v>
      </c>
      <c r="B216" s="3">
        <f t="shared" si="68"/>
        <v>0.0010000000009995347</v>
      </c>
      <c r="C216" s="3">
        <f t="shared" si="53"/>
        <v>-100</v>
      </c>
      <c r="D216" s="3">
        <v>60.001000000001</v>
      </c>
      <c r="E216" s="3">
        <v>60</v>
      </c>
      <c r="F216" s="20">
        <f t="shared" si="61"/>
      </c>
      <c r="G216" s="20">
        <f t="shared" si="62"/>
      </c>
      <c r="H216" s="20">
        <f t="shared" si="63"/>
        <v>-153.4736761410246</v>
      </c>
      <c r="I216" s="21">
        <f t="shared" si="64"/>
        <v>2915.999997085578</v>
      </c>
      <c r="J216" s="21">
        <f t="shared" si="52"/>
        <v>138.85714285052353</v>
      </c>
      <c r="K216" s="21">
        <f t="shared" si="65"/>
      </c>
      <c r="L216" s="26">
        <f t="shared" si="54"/>
        <v>323.99999967615076</v>
      </c>
      <c r="M216" s="26">
        <f t="shared" si="55"/>
        <v>15.428571427837074</v>
      </c>
      <c r="N216" s="26">
        <f t="shared" si="56"/>
        <v>-17.052631579844455</v>
      </c>
      <c r="O216" s="18">
        <f t="shared" si="57"/>
        <v>-74.66770413741473</v>
      </c>
      <c r="P216" s="18">
        <f t="shared" si="58"/>
        <v>74.66770413741473</v>
      </c>
      <c r="Q216" s="31">
        <f t="shared" si="59"/>
        <v>-700.0000000000684</v>
      </c>
      <c r="R216" s="31">
        <f t="shared" si="66"/>
        <v>-699.9999999999343</v>
      </c>
      <c r="S216" s="31">
        <f t="shared" si="67"/>
        <v>-699.9999526315019</v>
      </c>
    </row>
    <row r="217" spans="1:19" ht="12.75">
      <c r="A217" s="19">
        <f t="shared" si="60"/>
        <v>1457.9999992731487</v>
      </c>
      <c r="B217" s="3">
        <f t="shared" si="68"/>
        <v>0.002000000000997204</v>
      </c>
      <c r="C217" s="3">
        <f t="shared" si="53"/>
        <v>-100</v>
      </c>
      <c r="D217" s="3">
        <v>60.002000000001</v>
      </c>
      <c r="E217" s="3">
        <v>60</v>
      </c>
      <c r="F217" s="20">
        <f t="shared" si="61"/>
      </c>
      <c r="G217" s="20">
        <f t="shared" si="62"/>
      </c>
      <c r="H217" s="20">
        <f t="shared" si="63"/>
        <v>-161.99999100895948</v>
      </c>
      <c r="I217" s="21">
        <f t="shared" si="64"/>
        <v>1457.9999992731487</v>
      </c>
      <c r="J217" s="21">
        <f t="shared" si="52"/>
        <v>132.5454545394378</v>
      </c>
      <c r="K217" s="21">
        <f t="shared" si="65"/>
      </c>
      <c r="L217" s="26">
        <f t="shared" si="54"/>
        <v>161.99999991922644</v>
      </c>
      <c r="M217" s="26">
        <f t="shared" si="55"/>
        <v>14.727272726605175</v>
      </c>
      <c r="N217" s="26">
        <f t="shared" si="56"/>
        <v>-18.0000000009972</v>
      </c>
      <c r="O217" s="18">
        <f t="shared" si="57"/>
        <v>-74.66770413741473</v>
      </c>
      <c r="P217" s="18">
        <f t="shared" si="58"/>
        <v>74.66770413741473</v>
      </c>
      <c r="Q217" s="31">
        <f t="shared" si="59"/>
        <v>-700.0000000000684</v>
      </c>
      <c r="R217" s="31">
        <f t="shared" si="66"/>
        <v>-699.9999999999403</v>
      </c>
      <c r="S217" s="31">
        <f t="shared" si="67"/>
        <v>-699.9999499999149</v>
      </c>
    </row>
    <row r="218" spans="1:19" ht="12.75">
      <c r="A218" s="19">
        <f t="shared" si="60"/>
        <v>971.9999996754325</v>
      </c>
      <c r="B218" s="3">
        <f t="shared" si="68"/>
        <v>0.003000000001001979</v>
      </c>
      <c r="C218" s="3">
        <f t="shared" si="53"/>
        <v>-100</v>
      </c>
      <c r="D218" s="3">
        <v>60.003000000001</v>
      </c>
      <c r="E218" s="3">
        <v>60</v>
      </c>
      <c r="F218" s="20">
        <f t="shared" si="61"/>
      </c>
      <c r="G218" s="20">
        <f t="shared" si="62"/>
      </c>
      <c r="H218" s="20">
        <f t="shared" si="63"/>
        <v>-171.52940168483246</v>
      </c>
      <c r="I218" s="21">
        <f t="shared" si="64"/>
        <v>971.9999996754325</v>
      </c>
      <c r="J218" s="21">
        <f t="shared" si="52"/>
        <v>126.78260869012135</v>
      </c>
      <c r="K218" s="21">
        <f t="shared" si="65"/>
      </c>
      <c r="L218" s="26">
        <f t="shared" si="54"/>
        <v>107.99999996392874</v>
      </c>
      <c r="M218" s="26">
        <f t="shared" si="55"/>
        <v>14.08695652112544</v>
      </c>
      <c r="N218" s="26">
        <f t="shared" si="56"/>
        <v>-19.058823530535086</v>
      </c>
      <c r="O218" s="18">
        <f t="shared" si="57"/>
        <v>-74.66770413741473</v>
      </c>
      <c r="P218" s="18">
        <f t="shared" si="58"/>
        <v>74.66770413741473</v>
      </c>
      <c r="Q218" s="31">
        <f t="shared" si="59"/>
        <v>-700.0000000000684</v>
      </c>
      <c r="R218" s="31">
        <f t="shared" si="66"/>
        <v>-699.999999999946</v>
      </c>
      <c r="S218" s="31">
        <f t="shared" si="67"/>
        <v>-699.9999470587296</v>
      </c>
    </row>
    <row r="219" spans="1:19" ht="12.75">
      <c r="A219" s="19">
        <f t="shared" si="60"/>
        <v>728.9999998178694</v>
      </c>
      <c r="B219" s="3">
        <f t="shared" si="68"/>
        <v>0.004000000000999648</v>
      </c>
      <c r="C219" s="3">
        <f t="shared" si="53"/>
        <v>-100</v>
      </c>
      <c r="D219" s="3">
        <v>60.004000000001</v>
      </c>
      <c r="E219" s="3">
        <v>60</v>
      </c>
      <c r="F219" s="20">
        <f t="shared" si="61"/>
      </c>
      <c r="G219" s="20">
        <f t="shared" si="62"/>
      </c>
      <c r="H219" s="20">
        <f t="shared" si="63"/>
        <v>-182.24998862074054</v>
      </c>
      <c r="I219" s="21">
        <f t="shared" si="64"/>
        <v>728.9999998178694</v>
      </c>
      <c r="J219" s="21">
        <f t="shared" si="52"/>
        <v>121.49999999493267</v>
      </c>
      <c r="K219" s="21">
        <f t="shared" si="65"/>
      </c>
      <c r="L219" s="26">
        <f t="shared" si="54"/>
        <v>80.9999999797571</v>
      </c>
      <c r="M219" s="26">
        <f t="shared" si="55"/>
        <v>13.499999999437696</v>
      </c>
      <c r="N219" s="26">
        <f t="shared" si="56"/>
        <v>-20.250000001265178</v>
      </c>
      <c r="O219" s="18">
        <f t="shared" si="57"/>
        <v>-74.66770413741473</v>
      </c>
      <c r="P219" s="18">
        <f t="shared" si="58"/>
        <v>74.66770413741473</v>
      </c>
      <c r="Q219" s="31">
        <f t="shared" si="59"/>
        <v>-700.0000000000684</v>
      </c>
      <c r="R219" s="31">
        <f t="shared" si="66"/>
        <v>-699.9999999999511</v>
      </c>
      <c r="S219" s="31">
        <f t="shared" si="67"/>
        <v>-699.999943749896</v>
      </c>
    </row>
    <row r="220" spans="1:19" ht="12.75">
      <c r="A220" s="19">
        <f t="shared" si="60"/>
        <v>583.199999883717</v>
      </c>
      <c r="B220" s="3">
        <f t="shared" si="68"/>
        <v>0.005000000000997318</v>
      </c>
      <c r="C220" s="3">
        <f t="shared" si="53"/>
        <v>-100</v>
      </c>
      <c r="D220" s="3">
        <v>60.005000000001</v>
      </c>
      <c r="E220" s="3">
        <v>60</v>
      </c>
      <c r="F220" s="20">
        <f t="shared" si="61"/>
      </c>
      <c r="G220" s="20">
        <f t="shared" si="62"/>
      </c>
      <c r="H220" s="20">
        <f t="shared" si="63"/>
        <v>-194.39998705290031</v>
      </c>
      <c r="I220" s="21">
        <f t="shared" si="64"/>
        <v>583.199999883717</v>
      </c>
      <c r="J220" s="21">
        <f t="shared" si="52"/>
        <v>116.63999999534117</v>
      </c>
      <c r="K220" s="21">
        <f t="shared" si="65"/>
      </c>
      <c r="L220" s="26">
        <f t="shared" si="54"/>
        <v>64.79999998707476</v>
      </c>
      <c r="M220" s="26">
        <f t="shared" si="55"/>
        <v>12.959999999482987</v>
      </c>
      <c r="N220" s="26">
        <f t="shared" si="56"/>
        <v>-21.600000001436133</v>
      </c>
      <c r="O220" s="18">
        <f t="shared" si="57"/>
        <v>-74.66770413741473</v>
      </c>
      <c r="P220" s="18">
        <f t="shared" si="58"/>
        <v>74.66770413741473</v>
      </c>
      <c r="Q220" s="31">
        <f t="shared" si="59"/>
        <v>-700.0000000000684</v>
      </c>
      <c r="R220" s="31">
        <f t="shared" si="66"/>
        <v>-699.9999999999558</v>
      </c>
      <c r="S220" s="31">
        <f t="shared" si="67"/>
        <v>-699.9999399998848</v>
      </c>
    </row>
    <row r="221" spans="1:19" ht="12.75">
      <c r="A221" s="19">
        <f t="shared" si="60"/>
        <v>485.99999991886733</v>
      </c>
      <c r="B221" s="3">
        <f t="shared" si="68"/>
        <v>0.006000000001002093</v>
      </c>
      <c r="C221" s="3">
        <f t="shared" si="53"/>
        <v>-100</v>
      </c>
      <c r="D221" s="3">
        <v>60.006000000001</v>
      </c>
      <c r="E221" s="3">
        <v>60</v>
      </c>
      <c r="F221" s="20">
        <f t="shared" si="61"/>
      </c>
      <c r="G221" s="20">
        <f t="shared" si="62"/>
      </c>
      <c r="H221" s="20">
        <f t="shared" si="63"/>
        <v>-208.2856994230423</v>
      </c>
      <c r="I221" s="21">
        <f t="shared" si="64"/>
        <v>485.99999991886733</v>
      </c>
      <c r="J221" s="21">
        <f t="shared" si="52"/>
        <v>112.15384614951853</v>
      </c>
      <c r="K221" s="21">
        <f t="shared" si="65"/>
      </c>
      <c r="L221" s="26">
        <f t="shared" si="54"/>
        <v>53.99999999098116</v>
      </c>
      <c r="M221" s="26">
        <f t="shared" si="55"/>
        <v>12.461538461058165</v>
      </c>
      <c r="N221" s="26">
        <f t="shared" si="56"/>
        <v>-23.142857144513663</v>
      </c>
      <c r="O221" s="18">
        <f t="shared" si="57"/>
        <v>-74.66770413741473</v>
      </c>
      <c r="P221" s="18">
        <f t="shared" si="58"/>
        <v>74.66770413741473</v>
      </c>
      <c r="Q221" s="31">
        <f t="shared" si="59"/>
        <v>-700.0000000000684</v>
      </c>
      <c r="R221" s="31">
        <f t="shared" si="66"/>
        <v>-699.99999999996</v>
      </c>
      <c r="S221" s="31">
        <f t="shared" si="67"/>
        <v>-699.9999357141578</v>
      </c>
    </row>
    <row r="222" spans="1:19" ht="12.75">
      <c r="A222" s="19">
        <f t="shared" si="60"/>
        <v>416.5714285119641</v>
      </c>
      <c r="B222" s="3">
        <f t="shared" si="68"/>
        <v>0.007000000000999762</v>
      </c>
      <c r="C222" s="3">
        <f t="shared" si="53"/>
        <v>-100</v>
      </c>
      <c r="D222" s="3">
        <v>60.007000000001</v>
      </c>
      <c r="E222" s="3">
        <v>60</v>
      </c>
      <c r="F222" s="20">
        <f t="shared" si="61"/>
      </c>
      <c r="G222" s="20">
        <f t="shared" si="62"/>
      </c>
      <c r="H222" s="20">
        <f t="shared" si="63"/>
        <v>-224.30767507046917</v>
      </c>
      <c r="I222" s="21">
        <f t="shared" si="64"/>
        <v>416.5714285119641</v>
      </c>
      <c r="J222" s="21">
        <f t="shared" si="52"/>
        <v>107.99999999599663</v>
      </c>
      <c r="K222" s="21">
        <f t="shared" si="65"/>
      </c>
      <c r="L222" s="26">
        <f t="shared" si="54"/>
        <v>46.28571427910361</v>
      </c>
      <c r="M222" s="26">
        <f t="shared" si="55"/>
        <v>11.99999999955566</v>
      </c>
      <c r="N222" s="26">
        <f t="shared" si="56"/>
        <v>-24.923076924993623</v>
      </c>
      <c r="O222" s="18">
        <f t="shared" si="57"/>
        <v>-74.66770413741473</v>
      </c>
      <c r="P222" s="18">
        <f t="shared" si="58"/>
        <v>74.66770413741473</v>
      </c>
      <c r="Q222" s="31">
        <f t="shared" si="59"/>
        <v>-700.0000000000684</v>
      </c>
      <c r="R222" s="31">
        <f t="shared" si="66"/>
        <v>-699.9999999999641</v>
      </c>
      <c r="S222" s="31">
        <f t="shared" si="67"/>
        <v>-699.9999307690881</v>
      </c>
    </row>
    <row r="223" spans="1:19" ht="12.75">
      <c r="A223" s="19">
        <f t="shared" si="60"/>
        <v>364.49999995458217</v>
      </c>
      <c r="B223" s="3">
        <f t="shared" si="68"/>
        <v>0.008000000000997431</v>
      </c>
      <c r="C223" s="3">
        <f t="shared" si="53"/>
        <v>-100</v>
      </c>
      <c r="D223" s="3">
        <v>60.008000000001</v>
      </c>
      <c r="E223" s="3">
        <v>60</v>
      </c>
      <c r="F223" s="20">
        <f t="shared" si="61"/>
      </c>
      <c r="G223" s="20">
        <f t="shared" si="62"/>
      </c>
      <c r="H223" s="20">
        <f t="shared" si="63"/>
        <v>-242.9999797701548</v>
      </c>
      <c r="I223" s="21">
        <f t="shared" si="64"/>
        <v>364.49999995458217</v>
      </c>
      <c r="J223" s="21">
        <f t="shared" si="52"/>
        <v>104.14285713914357</v>
      </c>
      <c r="K223" s="21">
        <f t="shared" si="65"/>
      </c>
      <c r="L223" s="26">
        <f t="shared" si="54"/>
        <v>40.4999999949505</v>
      </c>
      <c r="M223" s="26">
        <f t="shared" si="55"/>
        <v>11.571428571016366</v>
      </c>
      <c r="N223" s="26">
        <f t="shared" si="56"/>
        <v>-27.000000002244217</v>
      </c>
      <c r="O223" s="18">
        <f t="shared" si="57"/>
        <v>-74.66770413741473</v>
      </c>
      <c r="P223" s="18">
        <f t="shared" si="58"/>
        <v>74.66770413741473</v>
      </c>
      <c r="Q223" s="31">
        <f t="shared" si="59"/>
        <v>-700.0000000000684</v>
      </c>
      <c r="R223" s="31">
        <f t="shared" si="66"/>
        <v>-699.9999999999678</v>
      </c>
      <c r="S223" s="31">
        <f t="shared" si="67"/>
        <v>-699.9999249998403</v>
      </c>
    </row>
    <row r="224" spans="1:19" ht="12.75">
      <c r="A224" s="19">
        <f t="shared" si="60"/>
        <v>323.99999996394513</v>
      </c>
      <c r="B224" s="3">
        <f t="shared" si="68"/>
        <v>0.009000000001002206</v>
      </c>
      <c r="C224" s="3">
        <f t="shared" si="53"/>
        <v>-100</v>
      </c>
      <c r="D224" s="3">
        <v>60.009000000001</v>
      </c>
      <c r="E224" s="3">
        <v>60</v>
      </c>
      <c r="F224" s="20">
        <f t="shared" si="61"/>
      </c>
      <c r="G224" s="20">
        <f t="shared" si="62"/>
      </c>
      <c r="H224" s="20">
        <f t="shared" si="63"/>
        <v>-265.09088501583483</v>
      </c>
      <c r="I224" s="21">
        <f t="shared" si="64"/>
        <v>323.99999996394513</v>
      </c>
      <c r="J224" s="21">
        <f t="shared" si="52"/>
        <v>100.55172413445287</v>
      </c>
      <c r="K224" s="21">
        <f t="shared" si="65"/>
      </c>
      <c r="L224" s="26">
        <f t="shared" si="54"/>
        <v>35.999999995991175</v>
      </c>
      <c r="M224" s="26">
        <f t="shared" si="55"/>
        <v>11.172413792717343</v>
      </c>
      <c r="N224" s="26">
        <f t="shared" si="56"/>
        <v>-29.45454545722904</v>
      </c>
      <c r="O224" s="18">
        <f t="shared" si="57"/>
        <v>-74.66770413741473</v>
      </c>
      <c r="P224" s="18">
        <f t="shared" si="58"/>
        <v>74.66770413741473</v>
      </c>
      <c r="Q224" s="31">
        <f t="shared" si="59"/>
        <v>-700.0000000000684</v>
      </c>
      <c r="R224" s="31">
        <f t="shared" si="66"/>
        <v>-699.9999999999714</v>
      </c>
      <c r="S224" s="31">
        <f t="shared" si="67"/>
        <v>-699.9999181816383</v>
      </c>
    </row>
    <row r="225" spans="1:19" ht="12.75">
      <c r="A225" s="19">
        <f t="shared" si="60"/>
        <v>291.5999999708657</v>
      </c>
      <c r="B225" s="3">
        <f t="shared" si="68"/>
        <v>0.010000000000999876</v>
      </c>
      <c r="C225" s="3">
        <f t="shared" si="53"/>
        <v>-100</v>
      </c>
      <c r="D225" s="3">
        <v>60.010000000001</v>
      </c>
      <c r="E225" s="3">
        <v>60</v>
      </c>
      <c r="F225" s="20">
        <f t="shared" si="61"/>
      </c>
      <c r="G225" s="20">
        <f t="shared" si="62"/>
      </c>
      <c r="H225" s="20">
        <f t="shared" si="63"/>
        <v>-291.59997086909027</v>
      </c>
      <c r="I225" s="21">
        <f t="shared" si="64"/>
        <v>291.5999999708657</v>
      </c>
      <c r="J225" s="21">
        <f t="shared" si="52"/>
        <v>97.19999999675764</v>
      </c>
      <c r="K225" s="21">
        <f t="shared" si="65"/>
      </c>
      <c r="L225" s="26">
        <f t="shared" si="54"/>
        <v>32.3999999967604</v>
      </c>
      <c r="M225" s="26">
        <f t="shared" si="55"/>
        <v>10.799999999640043</v>
      </c>
      <c r="N225" s="26">
        <f t="shared" si="56"/>
        <v>-32.40000000323959</v>
      </c>
      <c r="O225" s="18">
        <f t="shared" si="57"/>
        <v>-74.66770413741473</v>
      </c>
      <c r="P225" s="18">
        <f t="shared" si="58"/>
        <v>74.66770413741473</v>
      </c>
      <c r="Q225" s="31">
        <f t="shared" si="59"/>
        <v>-700.0000000000684</v>
      </c>
      <c r="R225" s="31">
        <f t="shared" si="66"/>
        <v>-699.9999999999746</v>
      </c>
      <c r="S225" s="31">
        <f t="shared" si="67"/>
        <v>-699.999909999796</v>
      </c>
    </row>
    <row r="226" spans="1:19" ht="12.75">
      <c r="A226" s="19">
        <f t="shared" si="60"/>
        <v>265.0909090668892</v>
      </c>
      <c r="B226" s="3">
        <f t="shared" si="68"/>
        <v>0.011000000000997545</v>
      </c>
      <c r="C226" s="3">
        <f t="shared" si="53"/>
        <v>-100</v>
      </c>
      <c r="D226" s="3">
        <v>60.011000000001</v>
      </c>
      <c r="E226" s="3">
        <v>60</v>
      </c>
      <c r="F226" s="20">
        <f t="shared" si="61"/>
      </c>
      <c r="G226" s="20">
        <f t="shared" si="62"/>
      </c>
      <c r="H226" s="20">
        <f t="shared" si="63"/>
        <v>-323.99996403582765</v>
      </c>
      <c r="I226" s="21">
        <f t="shared" si="64"/>
        <v>265.0909090668892</v>
      </c>
      <c r="J226" s="21">
        <f t="shared" si="52"/>
        <v>94.06451612600301</v>
      </c>
      <c r="K226" s="21">
        <f t="shared" si="65"/>
      </c>
      <c r="L226" s="26">
        <f t="shared" si="54"/>
        <v>29.454545451874335</v>
      </c>
      <c r="M226" s="26">
        <f t="shared" si="55"/>
        <v>10.451612902889483</v>
      </c>
      <c r="N226" s="26">
        <f t="shared" si="56"/>
        <v>-36.00000000399017</v>
      </c>
      <c r="O226" s="18">
        <f t="shared" si="57"/>
        <v>-74.66770413741473</v>
      </c>
      <c r="P226" s="18">
        <f t="shared" si="58"/>
        <v>74.66770413741473</v>
      </c>
      <c r="Q226" s="31">
        <f t="shared" si="59"/>
        <v>-700.0000000000686</v>
      </c>
      <c r="R226" s="31">
        <f t="shared" si="66"/>
        <v>-699.9999999999776</v>
      </c>
      <c r="S226" s="31">
        <f t="shared" si="67"/>
        <v>-699.9998999997669</v>
      </c>
    </row>
    <row r="227" spans="1:19" ht="12.75">
      <c r="A227" s="19">
        <f t="shared" si="60"/>
        <v>242.99999997972145</v>
      </c>
      <c r="B227" s="3">
        <f t="shared" si="68"/>
        <v>0.01200000000100232</v>
      </c>
      <c r="C227" s="3">
        <f t="shared" si="53"/>
        <v>-100</v>
      </c>
      <c r="D227" s="3">
        <v>60.012000000001</v>
      </c>
      <c r="E227" s="3">
        <v>60</v>
      </c>
      <c r="F227" s="20">
        <f t="shared" si="61"/>
      </c>
      <c r="G227" s="20">
        <f t="shared" si="62"/>
      </c>
      <c r="H227" s="20">
        <f t="shared" si="63"/>
        <v>-364.4999544830591</v>
      </c>
      <c r="I227" s="21">
        <f t="shared" si="64"/>
        <v>242.99999997972145</v>
      </c>
      <c r="J227" s="21">
        <f t="shared" si="52"/>
        <v>91.12499999714375</v>
      </c>
      <c r="K227" s="21">
        <f t="shared" si="65"/>
      </c>
      <c r="L227" s="26">
        <f t="shared" si="54"/>
        <v>26.99999999774478</v>
      </c>
      <c r="M227" s="26">
        <f t="shared" si="55"/>
        <v>10.124999999682858</v>
      </c>
      <c r="N227" s="26">
        <f t="shared" si="56"/>
        <v>-40.500000005074234</v>
      </c>
      <c r="O227" s="18">
        <f t="shared" si="57"/>
        <v>-74.66770413741473</v>
      </c>
      <c r="P227" s="18">
        <f t="shared" si="58"/>
        <v>74.66770413741473</v>
      </c>
      <c r="Q227" s="31">
        <f t="shared" si="59"/>
        <v>-700.0000000000684</v>
      </c>
      <c r="R227" s="31">
        <f t="shared" si="66"/>
        <v>-699.9999999999804</v>
      </c>
      <c r="S227" s="31">
        <f t="shared" si="67"/>
        <v>-699.999887499731</v>
      </c>
    </row>
    <row r="228" spans="1:19" ht="12.75">
      <c r="A228" s="19">
        <f t="shared" si="60"/>
        <v>224.30769229045507</v>
      </c>
      <c r="B228" s="3">
        <f t="shared" si="68"/>
        <v>0.01300000000099999</v>
      </c>
      <c r="C228" s="3">
        <f t="shared" si="53"/>
        <v>-100</v>
      </c>
      <c r="D228" s="3">
        <v>60.013000000001</v>
      </c>
      <c r="E228" s="3">
        <v>60</v>
      </c>
      <c r="F228" s="20">
        <f t="shared" si="61"/>
      </c>
      <c r="G228" s="20">
        <f t="shared" si="62"/>
      </c>
      <c r="H228" s="20">
        <f t="shared" si="63"/>
        <v>-416.5713691205881</v>
      </c>
      <c r="I228" s="21">
        <f t="shared" si="64"/>
        <v>224.30769229045507</v>
      </c>
      <c r="J228" s="21">
        <f t="shared" si="52"/>
        <v>88.36363636095703</v>
      </c>
      <c r="K228" s="21">
        <f t="shared" si="65"/>
      </c>
      <c r="L228" s="26">
        <f t="shared" si="54"/>
        <v>24.92307692115978</v>
      </c>
      <c r="M228" s="26">
        <f t="shared" si="55"/>
        <v>9.818181817884298</v>
      </c>
      <c r="N228" s="26">
        <f t="shared" si="56"/>
        <v>-46.28571429232645</v>
      </c>
      <c r="O228" s="18">
        <f t="shared" si="57"/>
        <v>-74.66770413741473</v>
      </c>
      <c r="P228" s="18">
        <f t="shared" si="58"/>
        <v>74.66770413741473</v>
      </c>
      <c r="Q228" s="31">
        <f t="shared" si="59"/>
        <v>-700.0000000000684</v>
      </c>
      <c r="R228" s="31">
        <f t="shared" si="66"/>
        <v>-699.9999999999832</v>
      </c>
      <c r="S228" s="31">
        <f t="shared" si="67"/>
        <v>-699.9998714282561</v>
      </c>
    </row>
    <row r="229" spans="1:19" ht="12.75">
      <c r="A229" s="19">
        <f t="shared" si="60"/>
        <v>208.28571427088735</v>
      </c>
      <c r="B229" s="3">
        <f t="shared" si="68"/>
        <v>0.014000000000997659</v>
      </c>
      <c r="C229" s="3">
        <f t="shared" si="53"/>
        <v>-100</v>
      </c>
      <c r="D229" s="3">
        <v>60.014000000001</v>
      </c>
      <c r="E229" s="3">
        <v>60</v>
      </c>
      <c r="F229" s="20">
        <f t="shared" si="61"/>
      </c>
      <c r="G229" s="20">
        <f t="shared" si="62"/>
      </c>
      <c r="H229" s="20">
        <f t="shared" si="63"/>
        <v>-485.9999190806074</v>
      </c>
      <c r="I229" s="21">
        <f t="shared" si="64"/>
        <v>208.28571427088735</v>
      </c>
      <c r="J229" s="21">
        <f t="shared" si="52"/>
        <v>85.76470587983498</v>
      </c>
      <c r="K229" s="21">
        <f t="shared" si="65"/>
      </c>
      <c r="L229" s="26">
        <f t="shared" si="54"/>
        <v>23.14285714120795</v>
      </c>
      <c r="M229" s="26">
        <f t="shared" si="55"/>
        <v>9.529411764426259</v>
      </c>
      <c r="N229" s="26">
        <f t="shared" si="56"/>
        <v>-54.00000000897892</v>
      </c>
      <c r="O229" s="18">
        <f t="shared" si="57"/>
        <v>-74.66770413741473</v>
      </c>
      <c r="P229" s="18">
        <f t="shared" si="58"/>
        <v>74.66770413741473</v>
      </c>
      <c r="Q229" s="31">
        <f t="shared" si="59"/>
        <v>-700.0000000000684</v>
      </c>
      <c r="R229" s="31">
        <f t="shared" si="66"/>
        <v>-699.9999999999858</v>
      </c>
      <c r="S229" s="31">
        <f t="shared" si="67"/>
        <v>-699.9998499996243</v>
      </c>
    </row>
    <row r="230" spans="1:19" ht="12.75">
      <c r="A230" s="19">
        <f t="shared" si="60"/>
        <v>194.3999999870232</v>
      </c>
      <c r="B230" s="3">
        <f t="shared" si="68"/>
        <v>0.015000000001002434</v>
      </c>
      <c r="C230" s="3">
        <f t="shared" si="53"/>
        <v>-100</v>
      </c>
      <c r="D230" s="3">
        <v>60.015000000001</v>
      </c>
      <c r="E230" s="3">
        <v>60</v>
      </c>
      <c r="F230" s="20">
        <f t="shared" si="61"/>
      </c>
      <c r="G230" s="20">
        <f t="shared" si="62"/>
      </c>
      <c r="H230" s="20">
        <f t="shared" si="63"/>
        <v>-583.1998834766266</v>
      </c>
      <c r="I230" s="21">
        <f t="shared" si="64"/>
        <v>194.3999999870232</v>
      </c>
      <c r="J230" s="21">
        <f t="shared" si="52"/>
        <v>83.31428571189839</v>
      </c>
      <c r="K230" s="21">
        <f t="shared" si="65"/>
      </c>
      <c r="L230" s="26">
        <f t="shared" si="54"/>
        <v>21.59999999855649</v>
      </c>
      <c r="M230" s="26">
        <f t="shared" si="55"/>
        <v>9.257142856877723</v>
      </c>
      <c r="N230" s="26">
        <f t="shared" si="56"/>
        <v>-64.80000001299153</v>
      </c>
      <c r="O230" s="18">
        <f t="shared" si="57"/>
        <v>-74.66770413741473</v>
      </c>
      <c r="P230" s="18">
        <f t="shared" si="58"/>
        <v>74.66770413741473</v>
      </c>
      <c r="Q230" s="31">
        <f t="shared" si="59"/>
        <v>-700.0000000000684</v>
      </c>
      <c r="R230" s="31">
        <f t="shared" si="66"/>
        <v>-699.9999999999881</v>
      </c>
      <c r="S230" s="31">
        <f t="shared" si="67"/>
        <v>-699.9998199995415</v>
      </c>
    </row>
    <row r="231" spans="1:19" ht="12.75">
      <c r="A231" s="19">
        <f t="shared" si="60"/>
        <v>182.24999998862202</v>
      </c>
      <c r="B231" s="3">
        <f t="shared" si="68"/>
        <v>0.016000000001000103</v>
      </c>
      <c r="C231" s="3">
        <f t="shared" si="53"/>
        <v>-100</v>
      </c>
      <c r="D231" s="3">
        <v>60.016000000001</v>
      </c>
      <c r="E231" s="3">
        <v>60</v>
      </c>
      <c r="F231" s="20">
        <f t="shared" si="61"/>
      </c>
      <c r="G231" s="20">
        <f t="shared" si="62"/>
      </c>
      <c r="H231" s="20">
        <f t="shared" si="63"/>
        <v>-728.9998179317997</v>
      </c>
      <c r="I231" s="21">
        <f t="shared" si="64"/>
        <v>182.24999998862202</v>
      </c>
      <c r="J231" s="21">
        <f t="shared" si="52"/>
        <v>80.99999999774887</v>
      </c>
      <c r="K231" s="21">
        <f t="shared" si="65"/>
      </c>
      <c r="L231" s="26">
        <f t="shared" si="54"/>
        <v>20.249999998734243</v>
      </c>
      <c r="M231" s="26">
        <f t="shared" si="55"/>
        <v>8.999999999749972</v>
      </c>
      <c r="N231" s="26">
        <f t="shared" si="56"/>
        <v>-81.00000002025207</v>
      </c>
      <c r="O231" s="18">
        <f t="shared" si="57"/>
        <v>-74.66770413741473</v>
      </c>
      <c r="P231" s="18">
        <f t="shared" si="58"/>
        <v>74.66770413741473</v>
      </c>
      <c r="Q231" s="31">
        <f t="shared" si="59"/>
        <v>-700.0000000000684</v>
      </c>
      <c r="R231" s="31">
        <f t="shared" si="66"/>
        <v>-699.9999999999902</v>
      </c>
      <c r="S231" s="31">
        <f t="shared" si="67"/>
        <v>-699.9997749994211</v>
      </c>
    </row>
    <row r="232" spans="1:19" ht="12.75">
      <c r="A232" s="19">
        <f t="shared" si="60"/>
        <v>171.5294117546514</v>
      </c>
      <c r="B232" s="3">
        <f>+D232-E232</f>
        <v>0.017000000000997773</v>
      </c>
      <c r="C232" s="3">
        <f t="shared" si="53"/>
        <v>-100</v>
      </c>
      <c r="D232" s="3">
        <v>60.017000000001</v>
      </c>
      <c r="E232" s="3">
        <v>60</v>
      </c>
      <c r="F232" s="20">
        <f t="shared" si="61"/>
      </c>
      <c r="G232" s="20">
        <f t="shared" si="62"/>
      </c>
      <c r="H232" s="20">
        <f t="shared" si="63"/>
        <v>-971.9996763224468</v>
      </c>
      <c r="I232" s="21">
        <f t="shared" si="64"/>
        <v>171.5294117546514</v>
      </c>
      <c r="J232" s="21">
        <f t="shared" si="52"/>
        <v>78.81081080868485</v>
      </c>
      <c r="K232" s="21">
        <f t="shared" si="65"/>
      </c>
      <c r="L232" s="26">
        <f t="shared" si="54"/>
        <v>19.058823528293154</v>
      </c>
      <c r="M232" s="26">
        <f t="shared" si="55"/>
        <v>8.756756756520613</v>
      </c>
      <c r="N232" s="26">
        <f t="shared" si="56"/>
        <v>-108.00000003591978</v>
      </c>
      <c r="O232" s="18">
        <f t="shared" si="57"/>
        <v>-74.66770413741473</v>
      </c>
      <c r="P232" s="18">
        <f t="shared" si="58"/>
        <v>74.66770413741473</v>
      </c>
      <c r="Q232" s="31">
        <f t="shared" si="59"/>
        <v>-700.0000000000684</v>
      </c>
      <c r="R232" s="31">
        <f t="shared" si="66"/>
        <v>-699.9999999999924</v>
      </c>
      <c r="S232" s="31">
        <f t="shared" si="67"/>
        <v>-699.9996999992305</v>
      </c>
    </row>
    <row r="233" spans="1:19" ht="12.75">
      <c r="A233" s="19">
        <f t="shared" si="60"/>
        <v>161.99999999098935</v>
      </c>
      <c r="B233" s="3">
        <f>+D233-E233</f>
        <v>0.018000000001002547</v>
      </c>
      <c r="C233" s="3">
        <f t="shared" si="53"/>
        <v>-100</v>
      </c>
      <c r="D233" s="3">
        <v>60.018000000001</v>
      </c>
      <c r="E233" s="3">
        <v>60</v>
      </c>
      <c r="F233" s="20">
        <f t="shared" si="61"/>
      </c>
      <c r="G233" s="20">
        <f t="shared" si="62"/>
      </c>
      <c r="H233" s="20">
        <f t="shared" si="63"/>
        <v>-1457.9992717290522</v>
      </c>
      <c r="I233" s="21">
        <f t="shared" si="64"/>
        <v>161.99999999098935</v>
      </c>
      <c r="J233" s="21">
        <f t="shared" si="52"/>
        <v>76.73684210323813</v>
      </c>
      <c r="K233" s="21">
        <f t="shared" si="65"/>
      </c>
      <c r="L233" s="26">
        <f t="shared" si="54"/>
        <v>17.99999999899745</v>
      </c>
      <c r="M233" s="26">
        <f t="shared" si="55"/>
        <v>8.526315789248734</v>
      </c>
      <c r="N233" s="26">
        <f t="shared" si="56"/>
        <v>-162.00000008120628</v>
      </c>
      <c r="O233" s="18">
        <f t="shared" si="57"/>
        <v>-74.66770413741473</v>
      </c>
      <c r="P233" s="18">
        <f t="shared" si="58"/>
        <v>74.66770413741473</v>
      </c>
      <c r="Q233" s="31">
        <f t="shared" si="59"/>
        <v>-700.0000000000684</v>
      </c>
      <c r="R233" s="31">
        <f t="shared" si="66"/>
        <v>-699.9999999999945</v>
      </c>
      <c r="S233" s="31">
        <f t="shared" si="67"/>
        <v>-699.9995499988864</v>
      </c>
    </row>
    <row r="234" spans="1:19" ht="12.75">
      <c r="A234" s="19">
        <f t="shared" si="60"/>
        <v>153.47368421055126</v>
      </c>
      <c r="B234" s="3">
        <f t="shared" si="68"/>
        <v>0.01899999999999835</v>
      </c>
      <c r="C234" s="3">
        <f t="shared" si="53"/>
        <v>-100</v>
      </c>
      <c r="D234" s="3">
        <v>60.019</v>
      </c>
      <c r="E234" s="3">
        <v>60</v>
      </c>
      <c r="F234" s="20">
        <f t="shared" si="61"/>
      </c>
      <c r="G234" s="20">
        <f t="shared" si="62"/>
      </c>
      <c r="H234" s="20">
        <f t="shared" si="63"/>
        <v>-2915.997083989214</v>
      </c>
      <c r="I234" s="21">
        <f t="shared" si="64"/>
        <v>153.47368421055126</v>
      </c>
      <c r="J234" s="21">
        <f t="shared" si="52"/>
        <v>74.7692307692336</v>
      </c>
      <c r="K234" s="21">
        <f t="shared" si="65"/>
      </c>
      <c r="L234" s="26">
        <f t="shared" si="54"/>
        <v>17.052631578948848</v>
      </c>
      <c r="M234" s="26">
        <f t="shared" si="55"/>
        <v>8.307692307692657</v>
      </c>
      <c r="N234" s="26">
        <f t="shared" si="56"/>
        <v>-323.99999999946573</v>
      </c>
      <c r="O234" s="18">
        <f t="shared" si="57"/>
        <v>-74.66770413741473</v>
      </c>
      <c r="P234" s="18">
        <f t="shared" si="58"/>
        <v>74.66770413741473</v>
      </c>
      <c r="Q234" s="31">
        <f t="shared" si="59"/>
        <v>-700.0000000000682</v>
      </c>
      <c r="R234" s="31">
        <f t="shared" si="66"/>
        <v>-699.9999999999962</v>
      </c>
      <c r="S234" s="31">
        <f t="shared" si="67"/>
        <v>-699.9990999981551</v>
      </c>
    </row>
    <row r="235" spans="1:19" ht="12.75">
      <c r="A235" s="19">
        <f t="shared" si="60"/>
        <v>149.5384615384672</v>
      </c>
      <c r="B235" s="3">
        <f t="shared" si="68"/>
        <v>0.01950000000000074</v>
      </c>
      <c r="C235" s="3">
        <f t="shared" si="53"/>
        <v>-100</v>
      </c>
      <c r="D235" s="3">
        <v>60.0195</v>
      </c>
      <c r="E235" s="3">
        <v>60</v>
      </c>
      <c r="F235" s="20">
        <f t="shared" si="61"/>
      </c>
      <c r="G235" s="20">
        <f t="shared" si="62"/>
      </c>
      <c r="H235" s="20">
        <f t="shared" si="63"/>
        <v>-5831.988335995923</v>
      </c>
      <c r="I235" s="21">
        <f t="shared" si="64"/>
        <v>149.5384615384672</v>
      </c>
      <c r="J235" s="21">
        <f t="shared" si="52"/>
        <v>73.82278481012496</v>
      </c>
      <c r="K235" s="21">
        <f t="shared" si="65"/>
      </c>
      <c r="L235" s="26">
        <f t="shared" si="54"/>
        <v>16.615384615383984</v>
      </c>
      <c r="M235" s="26">
        <f t="shared" si="55"/>
        <v>8.202531645569465</v>
      </c>
      <c r="N235" s="26">
        <f t="shared" si="56"/>
        <v>-648.000000000957</v>
      </c>
      <c r="O235" s="18">
        <f t="shared" si="57"/>
        <v>-74.66770413741473</v>
      </c>
      <c r="P235" s="18">
        <f t="shared" si="58"/>
        <v>74.66770413741473</v>
      </c>
      <c r="Q235" s="31">
        <f t="shared" si="59"/>
        <v>-700.0000000000684</v>
      </c>
      <c r="R235" s="31">
        <f t="shared" si="66"/>
        <v>-699.9999999999972</v>
      </c>
      <c r="S235" s="31">
        <f t="shared" si="67"/>
        <v>-699.9981999980416</v>
      </c>
    </row>
    <row r="236" spans="1:19" ht="12.75">
      <c r="A236" s="19">
        <f t="shared" si="60"/>
        <v>146.53266331659546</v>
      </c>
      <c r="B236" s="3">
        <f t="shared" si="68"/>
        <v>0.019899999999999807</v>
      </c>
      <c r="C236" s="3">
        <f t="shared" si="53"/>
        <v>-100</v>
      </c>
      <c r="D236" s="3">
        <v>60.0199</v>
      </c>
      <c r="E236" s="3">
        <v>60</v>
      </c>
      <c r="F236" s="20">
        <f t="shared" si="61"/>
      </c>
      <c r="G236" s="20">
        <f t="shared" si="62"/>
      </c>
      <c r="H236" s="20">
        <f t="shared" si="63"/>
        <v>-29159.70840195019</v>
      </c>
      <c r="I236" s="21">
        <f t="shared" si="64"/>
        <v>146.53266331659546</v>
      </c>
      <c r="J236" s="21">
        <f t="shared" si="52"/>
        <v>73.08270676691747</v>
      </c>
      <c r="K236" s="21">
        <f t="shared" si="65"/>
      </c>
      <c r="L236" s="26">
        <f t="shared" si="54"/>
        <v>16.281407035176034</v>
      </c>
      <c r="M236" s="26">
        <f t="shared" si="55"/>
        <v>8.120300751879736</v>
      </c>
      <c r="N236" s="26">
        <f t="shared" si="56"/>
        <v>-3239.9999999937245</v>
      </c>
      <c r="O236" s="18">
        <f t="shared" si="57"/>
        <v>-74.66770413741473</v>
      </c>
      <c r="P236" s="18">
        <f t="shared" si="58"/>
        <v>74.66770413741473</v>
      </c>
      <c r="Q236" s="31">
        <f t="shared" si="59"/>
        <v>-700.0000000000686</v>
      </c>
      <c r="R236" s="31">
        <f t="shared" si="66"/>
        <v>-699.9999999999981</v>
      </c>
      <c r="S236" s="31">
        <f t="shared" si="67"/>
        <v>-699.9910000619343</v>
      </c>
    </row>
    <row r="237" spans="1:19" ht="12.75">
      <c r="A237" s="19">
        <f t="shared" si="60"/>
        <v>145.79999999273647</v>
      </c>
      <c r="B237" s="3">
        <f t="shared" si="68"/>
        <v>0.020000000000997886</v>
      </c>
      <c r="C237" s="3">
        <f t="shared" si="53"/>
        <v>-100</v>
      </c>
      <c r="D237" s="3">
        <v>60.020000000001</v>
      </c>
      <c r="E237" s="3">
        <v>60</v>
      </c>
      <c r="F237" s="20">
        <f t="shared" si="61"/>
      </c>
      <c r="G237" s="20">
        <f t="shared" si="62"/>
      </c>
      <c r="H237" s="20">
        <f aca="true" t="shared" si="69" ref="H237:H264">IF((D237-60.02)&lt;=0,(-10*C237)*($F$4-60.02)^2/(D237-60.02-0.000000001),"")</f>
      </c>
      <c r="I237" s="21">
        <f t="shared" si="64"/>
        <v>145.79999999273647</v>
      </c>
      <c r="J237" s="21">
        <f t="shared" si="52"/>
        <v>72.89999999818119</v>
      </c>
      <c r="K237" s="21"/>
      <c r="L237" s="26">
        <f t="shared" si="54"/>
        <v>16.19999999919171</v>
      </c>
      <c r="M237" s="26">
        <f t="shared" si="55"/>
        <v>8.099999999797927</v>
      </c>
      <c r="N237" s="26">
        <f t="shared" si="56"/>
        <v>324686451521.8103</v>
      </c>
      <c r="O237" s="18">
        <f t="shared" si="57"/>
        <v>-74.66770413741473</v>
      </c>
      <c r="P237" s="18">
        <f t="shared" si="58"/>
        <v>74.66770413741473</v>
      </c>
      <c r="Q237" s="31">
        <f t="shared" si="59"/>
        <v>-700.0000000000684</v>
      </c>
      <c r="R237" s="31">
        <f t="shared" si="66"/>
        <v>-699.9999999999982</v>
      </c>
      <c r="S237" s="31">
        <f t="shared" si="67"/>
        <v>200</v>
      </c>
    </row>
    <row r="238" spans="1:19" ht="12.75">
      <c r="A238" s="19">
        <f t="shared" si="60"/>
        <v>145.0746268656874</v>
      </c>
      <c r="B238" s="3">
        <f t="shared" si="68"/>
        <v>0.02009999999999934</v>
      </c>
      <c r="C238" s="3">
        <f t="shared" si="53"/>
        <v>-100</v>
      </c>
      <c r="D238" s="3">
        <v>60.0201</v>
      </c>
      <c r="E238" s="3">
        <v>60</v>
      </c>
      <c r="F238" s="20">
        <f t="shared" si="61"/>
      </c>
      <c r="G238" s="20">
        <f t="shared" si="62"/>
      </c>
      <c r="H238" s="20">
        <f t="shared" si="69"/>
      </c>
      <c r="I238" s="21">
        <f t="shared" si="64"/>
        <v>145.0746268656874</v>
      </c>
      <c r="J238" s="21">
        <f t="shared" si="52"/>
        <v>72.7182044887791</v>
      </c>
      <c r="K238" s="21">
        <f>IF((D238-60.02)&gt;0,(-10*C238)*((60.02+(3*$H$4))-60.02)^2/(D238-60.02),"")</f>
        <v>29160.000001106142</v>
      </c>
      <c r="L238" s="26">
        <f t="shared" si="54"/>
        <v>16.11940298507515</v>
      </c>
      <c r="M238" s="26">
        <f t="shared" si="55"/>
        <v>8.079800498753249</v>
      </c>
      <c r="N238" s="26">
        <f t="shared" si="56"/>
        <v>3240.000000021377</v>
      </c>
      <c r="O238" s="18">
        <f t="shared" si="57"/>
        <v>-74.66770413741473</v>
      </c>
      <c r="P238" s="18">
        <f t="shared" si="58"/>
        <v>74.66770413741473</v>
      </c>
      <c r="Q238" s="31">
        <f t="shared" si="59"/>
        <v>-700.0000000000684</v>
      </c>
      <c r="R238" s="31">
        <f t="shared" si="66"/>
        <v>-699.9999999999984</v>
      </c>
      <c r="S238" s="31">
        <f t="shared" si="67"/>
        <v>-700.0000000282022</v>
      </c>
    </row>
    <row r="239" spans="1:19" ht="12.75">
      <c r="A239" s="19">
        <f t="shared" si="60"/>
        <v>142.24390243904622</v>
      </c>
      <c r="B239" s="3">
        <f>+D239-E239</f>
        <v>0.02049999999999841</v>
      </c>
      <c r="C239" s="3">
        <f t="shared" si="53"/>
        <v>-100</v>
      </c>
      <c r="D239" s="3">
        <v>60.0205</v>
      </c>
      <c r="E239" s="3">
        <v>60</v>
      </c>
      <c r="F239" s="20">
        <f t="shared" si="61"/>
      </c>
      <c r="G239" s="20">
        <f t="shared" si="62"/>
      </c>
      <c r="H239" s="20">
        <f t="shared" si="69"/>
      </c>
      <c r="I239" s="21">
        <f t="shared" si="64"/>
        <v>142.24390243904622</v>
      </c>
      <c r="J239" s="21">
        <f t="shared" si="52"/>
        <v>72.00000000000273</v>
      </c>
      <c r="K239" s="21">
        <f aca="true" t="shared" si="70" ref="K239:K302">IF((D239-60.02)&gt;0,(-10*C239)*((60.02+(3*$H$4))-60.02)^2/(D239-60.02),"")</f>
        <v>5832.000000055473</v>
      </c>
      <c r="L239" s="26">
        <f t="shared" si="54"/>
        <v>15.804878048781713</v>
      </c>
      <c r="M239" s="26">
        <f t="shared" si="55"/>
        <v>8.000000000000313</v>
      </c>
      <c r="N239" s="26">
        <f t="shared" si="56"/>
        <v>648.0000000020632</v>
      </c>
      <c r="O239" s="18">
        <f t="shared" si="57"/>
        <v>-74.66770413741473</v>
      </c>
      <c r="P239" s="18">
        <f t="shared" si="58"/>
        <v>74.66770413741473</v>
      </c>
      <c r="Q239" s="31">
        <f t="shared" si="59"/>
        <v>-700.0000000000684</v>
      </c>
      <c r="R239" s="31">
        <f t="shared" si="66"/>
        <v>-699.999999999999</v>
      </c>
      <c r="S239" s="31">
        <f t="shared" si="67"/>
        <v>-700.0000000056951</v>
      </c>
    </row>
    <row r="240" spans="1:19" ht="12.75">
      <c r="A240" s="19">
        <f t="shared" si="60"/>
        <v>138.85714285714812</v>
      </c>
      <c r="B240" s="3">
        <f>+D240-E240</f>
        <v>0.021000000000000796</v>
      </c>
      <c r="C240" s="3">
        <f t="shared" si="53"/>
        <v>-100</v>
      </c>
      <c r="D240" s="3">
        <v>60.021</v>
      </c>
      <c r="E240" s="3">
        <v>60</v>
      </c>
      <c r="F240" s="20">
        <f t="shared" si="61"/>
      </c>
      <c r="G240" s="20">
        <f t="shared" si="62"/>
      </c>
      <c r="H240" s="20">
        <f t="shared" si="69"/>
      </c>
      <c r="I240" s="21">
        <f t="shared" si="64"/>
        <v>138.85714285714812</v>
      </c>
      <c r="J240" s="21">
        <f t="shared" si="52"/>
        <v>71.12195121951078</v>
      </c>
      <c r="K240" s="21">
        <f t="shared" si="70"/>
        <v>2916.000000007017</v>
      </c>
      <c r="L240" s="26">
        <f t="shared" si="54"/>
        <v>15.428571428570843</v>
      </c>
      <c r="M240" s="26">
        <f t="shared" si="55"/>
        <v>7.902439024390089</v>
      </c>
      <c r="N240" s="26">
        <f t="shared" si="56"/>
        <v>323.9999999997423</v>
      </c>
      <c r="O240" s="18">
        <f t="shared" si="57"/>
        <v>-74.66770413741473</v>
      </c>
      <c r="P240" s="18">
        <f t="shared" si="58"/>
        <v>74.66770413741473</v>
      </c>
      <c r="Q240" s="31">
        <f t="shared" si="59"/>
        <v>-700.0000000000684</v>
      </c>
      <c r="R240" s="31">
        <f t="shared" si="66"/>
        <v>-699.9999999999997</v>
      </c>
      <c r="S240" s="31">
        <f t="shared" si="67"/>
        <v>-700.0000000028817</v>
      </c>
    </row>
    <row r="241" spans="1:19" ht="12.75">
      <c r="A241" s="19">
        <f t="shared" si="60"/>
        <v>132.5454545388385</v>
      </c>
      <c r="B241" s="3">
        <f t="shared" si="68"/>
        <v>0.022000000001099806</v>
      </c>
      <c r="C241" s="3">
        <f t="shared" si="53"/>
        <v>-100</v>
      </c>
      <c r="D241" s="3">
        <v>60.0220000000011</v>
      </c>
      <c r="E241" s="3">
        <v>60</v>
      </c>
      <c r="F241" s="20">
        <f t="shared" si="61"/>
      </c>
      <c r="G241" s="20">
        <f t="shared" si="62"/>
      </c>
      <c r="H241" s="20">
        <f t="shared" si="69"/>
      </c>
      <c r="I241" s="21">
        <f t="shared" si="64"/>
        <v>132.5454545388385</v>
      </c>
      <c r="J241" s="21">
        <f t="shared" si="52"/>
        <v>69.42857142675348</v>
      </c>
      <c r="K241" s="21">
        <f t="shared" si="70"/>
        <v>1457.9999992006308</v>
      </c>
      <c r="L241" s="26">
        <f t="shared" si="54"/>
        <v>14.727272726536492</v>
      </c>
      <c r="M241" s="26">
        <f t="shared" si="55"/>
        <v>7.714285714083708</v>
      </c>
      <c r="N241" s="26">
        <f t="shared" si="56"/>
        <v>161.9999999109157</v>
      </c>
      <c r="O241" s="18">
        <f t="shared" si="57"/>
        <v>-74.66770413741473</v>
      </c>
      <c r="P241" s="18">
        <f t="shared" si="58"/>
        <v>74.66770413741473</v>
      </c>
      <c r="Q241" s="31">
        <f t="shared" si="59"/>
        <v>-700.0000000000686</v>
      </c>
      <c r="R241" s="31">
        <f t="shared" si="66"/>
        <v>-700.0000000000014</v>
      </c>
      <c r="S241" s="31">
        <f t="shared" si="67"/>
        <v>-700.0000000014751</v>
      </c>
    </row>
    <row r="242" spans="1:19" ht="12.75">
      <c r="A242" s="19">
        <f t="shared" si="60"/>
        <v>126.78260868961219</v>
      </c>
      <c r="B242" s="3">
        <f t="shared" si="68"/>
        <v>0.023000000001097476</v>
      </c>
      <c r="C242" s="3">
        <f t="shared" si="53"/>
        <v>-100</v>
      </c>
      <c r="D242" s="3">
        <v>60.0230000000011</v>
      </c>
      <c r="E242" s="3">
        <v>60</v>
      </c>
      <c r="F242" s="20">
        <f t="shared" si="61"/>
      </c>
      <c r="G242" s="20">
        <f t="shared" si="62"/>
      </c>
      <c r="H242" s="20">
        <f t="shared" si="69"/>
      </c>
      <c r="I242" s="21">
        <f t="shared" si="64"/>
        <v>126.78260868961219</v>
      </c>
      <c r="J242" s="21">
        <f t="shared" si="52"/>
        <v>67.81395348664151</v>
      </c>
      <c r="K242" s="21">
        <f t="shared" si="70"/>
        <v>971.9999996455044</v>
      </c>
      <c r="L242" s="26">
        <f t="shared" si="54"/>
        <v>14.08695652106695</v>
      </c>
      <c r="M242" s="26">
        <f t="shared" si="55"/>
        <v>7.534883720737921</v>
      </c>
      <c r="N242" s="26">
        <f t="shared" si="56"/>
        <v>107.99999996049088</v>
      </c>
      <c r="O242" s="18">
        <f t="shared" si="57"/>
        <v>-74.66770413741473</v>
      </c>
      <c r="P242" s="18">
        <f t="shared" si="58"/>
        <v>74.66770413741473</v>
      </c>
      <c r="Q242" s="31">
        <f t="shared" si="59"/>
        <v>-700.0000000000684</v>
      </c>
      <c r="R242" s="31">
        <f t="shared" si="66"/>
        <v>-700.0000000000031</v>
      </c>
      <c r="S242" s="31">
        <f t="shared" si="67"/>
        <v>-700.0000000010061</v>
      </c>
    </row>
    <row r="243" spans="1:19" ht="12.75">
      <c r="A243" s="19">
        <f t="shared" si="60"/>
        <v>121.49999999442906</v>
      </c>
      <c r="B243" s="3">
        <f t="shared" si="68"/>
        <v>0.02400000000110225</v>
      </c>
      <c r="C243" s="3">
        <f t="shared" si="53"/>
        <v>-100</v>
      </c>
      <c r="D243" s="3">
        <v>60.0240000000011</v>
      </c>
      <c r="E243" s="3">
        <v>60</v>
      </c>
      <c r="F243" s="20">
        <f t="shared" si="61"/>
      </c>
      <c r="G243" s="20">
        <f t="shared" si="62"/>
      </c>
      <c r="H243" s="20">
        <f t="shared" si="69"/>
      </c>
      <c r="I243" s="21">
        <f t="shared" si="64"/>
        <v>121.49999999442906</v>
      </c>
      <c r="J243" s="21">
        <f t="shared" si="52"/>
        <v>66.27272727106738</v>
      </c>
      <c r="K243" s="21">
        <f t="shared" si="70"/>
        <v>728.9999997997398</v>
      </c>
      <c r="L243" s="26">
        <f t="shared" si="54"/>
        <v>13.499999999379982</v>
      </c>
      <c r="M243" s="26">
        <f t="shared" si="55"/>
        <v>7.363636363451894</v>
      </c>
      <c r="N243" s="26">
        <f t="shared" si="56"/>
        <v>80.99999997767942</v>
      </c>
      <c r="O243" s="18">
        <f t="shared" si="57"/>
        <v>-74.66770413741473</v>
      </c>
      <c r="P243" s="18">
        <f t="shared" si="58"/>
        <v>74.66770413741473</v>
      </c>
      <c r="Q243" s="31">
        <f t="shared" si="59"/>
        <v>-700.0000000000684</v>
      </c>
      <c r="R243" s="31">
        <f t="shared" si="66"/>
        <v>-700.0000000000044</v>
      </c>
      <c r="S243" s="31">
        <f t="shared" si="67"/>
        <v>-700.0000000007717</v>
      </c>
    </row>
    <row r="244" spans="1:19" ht="12.75">
      <c r="A244" s="19">
        <f t="shared" si="60"/>
        <v>116.63999999487706</v>
      </c>
      <c r="B244" s="3">
        <f t="shared" si="68"/>
        <v>0.02500000000109992</v>
      </c>
      <c r="C244" s="3">
        <f t="shared" si="53"/>
        <v>-100</v>
      </c>
      <c r="D244" s="3">
        <v>60.0250000000011</v>
      </c>
      <c r="E244" s="3">
        <v>60</v>
      </c>
      <c r="F244" s="20">
        <f t="shared" si="61"/>
      </c>
      <c r="G244" s="20">
        <f t="shared" si="62"/>
      </c>
      <c r="H244" s="20">
        <f t="shared" si="69"/>
      </c>
      <c r="I244" s="21">
        <f t="shared" si="64"/>
        <v>116.63999999487706</v>
      </c>
      <c r="J244" s="21">
        <f t="shared" si="52"/>
        <v>64.79999999841652</v>
      </c>
      <c r="K244" s="21">
        <f t="shared" si="70"/>
        <v>583.1999998721142</v>
      </c>
      <c r="L244" s="26">
        <f t="shared" si="54"/>
        <v>12.9599999994298</v>
      </c>
      <c r="M244" s="26">
        <f t="shared" si="55"/>
        <v>7.199999999824011</v>
      </c>
      <c r="N244" s="26">
        <f t="shared" si="56"/>
        <v>64.79999998574503</v>
      </c>
      <c r="O244" s="18">
        <f t="shared" si="57"/>
        <v>-74.66770413741473</v>
      </c>
      <c r="P244" s="18">
        <f t="shared" si="58"/>
        <v>74.66770413741473</v>
      </c>
      <c r="Q244" s="31">
        <f t="shared" si="59"/>
        <v>-700.0000000000684</v>
      </c>
      <c r="R244" s="31">
        <f t="shared" si="66"/>
        <v>-700.0000000000059</v>
      </c>
      <c r="S244" s="31">
        <f t="shared" si="67"/>
        <v>-700.000000000631</v>
      </c>
    </row>
    <row r="245" spans="1:19" ht="12.75">
      <c r="A245" s="19">
        <f t="shared" si="60"/>
        <v>112.15384614912008</v>
      </c>
      <c r="B245" s="3">
        <f t="shared" si="68"/>
        <v>0.02600000000109759</v>
      </c>
      <c r="C245" s="3">
        <f t="shared" si="53"/>
        <v>-100</v>
      </c>
      <c r="D245" s="3">
        <v>60.0260000000011</v>
      </c>
      <c r="E245" s="3">
        <v>60</v>
      </c>
      <c r="F245" s="20">
        <f t="shared" si="61"/>
      </c>
      <c r="G245" s="20">
        <f t="shared" si="62"/>
      </c>
      <c r="H245" s="20">
        <f t="shared" si="69"/>
      </c>
      <c r="I245" s="21">
        <f t="shared" si="64"/>
        <v>112.15384614912008</v>
      </c>
      <c r="J245" s="21">
        <f t="shared" si="52"/>
        <v>63.39130434631403</v>
      </c>
      <c r="K245" s="21">
        <f t="shared" si="70"/>
        <v>485.9999999113853</v>
      </c>
      <c r="L245" s="26">
        <f t="shared" si="54"/>
        <v>12.461538461012397</v>
      </c>
      <c r="M245" s="26">
        <f t="shared" si="55"/>
        <v>7.043478260701502</v>
      </c>
      <c r="N245" s="26">
        <f t="shared" si="56"/>
        <v>53.99999999012169</v>
      </c>
      <c r="O245" s="18">
        <f t="shared" si="57"/>
        <v>-74.66770413741473</v>
      </c>
      <c r="P245" s="18">
        <f t="shared" si="58"/>
        <v>74.66770413741473</v>
      </c>
      <c r="Q245" s="31">
        <f t="shared" si="59"/>
        <v>-700.0000000000684</v>
      </c>
      <c r="R245" s="31">
        <f t="shared" si="66"/>
        <v>-700.0000000000073</v>
      </c>
      <c r="S245" s="31">
        <f t="shared" si="67"/>
        <v>-700.0000000005372</v>
      </c>
    </row>
    <row r="246" spans="1:19" ht="12.75">
      <c r="A246" s="19">
        <f t="shared" si="60"/>
        <v>107.99999999559873</v>
      </c>
      <c r="B246" s="3">
        <f t="shared" si="68"/>
        <v>0.027000000001102364</v>
      </c>
      <c r="C246" s="3">
        <f t="shared" si="53"/>
        <v>-100</v>
      </c>
      <c r="D246" s="3">
        <v>60.0270000000011</v>
      </c>
      <c r="E246" s="3">
        <v>60</v>
      </c>
      <c r="F246" s="20">
        <f t="shared" si="61"/>
      </c>
      <c r="G246" s="20">
        <f t="shared" si="62"/>
      </c>
      <c r="H246" s="20">
        <f t="shared" si="69"/>
      </c>
      <c r="I246" s="21">
        <f t="shared" si="64"/>
        <v>107.99999999559873</v>
      </c>
      <c r="J246" s="21">
        <f t="shared" si="52"/>
        <v>62.04255319003476</v>
      </c>
      <c r="K246" s="21">
        <f t="shared" si="70"/>
        <v>416.5714285060443</v>
      </c>
      <c r="L246" s="26">
        <f t="shared" si="54"/>
        <v>11.999999999510058</v>
      </c>
      <c r="M246" s="26">
        <f t="shared" si="55"/>
        <v>6.893617021114908</v>
      </c>
      <c r="N246" s="26">
        <f t="shared" si="56"/>
        <v>46.28571427842518</v>
      </c>
      <c r="O246" s="18">
        <f t="shared" si="57"/>
        <v>-74.66770413741473</v>
      </c>
      <c r="P246" s="18">
        <f t="shared" si="58"/>
        <v>74.66770413741473</v>
      </c>
      <c r="Q246" s="31">
        <f t="shared" si="59"/>
        <v>-700.0000000000684</v>
      </c>
      <c r="R246" s="31">
        <f t="shared" si="66"/>
        <v>-700.0000000000085</v>
      </c>
      <c r="S246" s="31">
        <f t="shared" si="67"/>
        <v>-700.0000000004704</v>
      </c>
    </row>
    <row r="247" spans="1:19" ht="12.75">
      <c r="A247" s="19">
        <f t="shared" si="60"/>
        <v>104.14285713877359</v>
      </c>
      <c r="B247" s="3">
        <f t="shared" si="68"/>
        <v>0.028000000001100034</v>
      </c>
      <c r="C247" s="3">
        <f t="shared" si="53"/>
        <v>-100</v>
      </c>
      <c r="D247" s="3">
        <v>60.0280000000011</v>
      </c>
      <c r="E247" s="3">
        <v>60</v>
      </c>
      <c r="F247" s="20">
        <f t="shared" si="61"/>
      </c>
      <c r="G247" s="20">
        <f t="shared" si="62"/>
      </c>
      <c r="H247" s="20">
        <f t="shared" si="69"/>
      </c>
      <c r="I247" s="21">
        <f t="shared" si="64"/>
        <v>104.14285713877359</v>
      </c>
      <c r="J247" s="21">
        <f t="shared" si="52"/>
        <v>60.749999998608416</v>
      </c>
      <c r="K247" s="21">
        <f t="shared" si="70"/>
        <v>364.4999999500498</v>
      </c>
      <c r="L247" s="26">
        <f t="shared" si="54"/>
        <v>11.571428570973964</v>
      </c>
      <c r="M247" s="26">
        <f t="shared" si="55"/>
        <v>6.749999999845307</v>
      </c>
      <c r="N247" s="26">
        <f t="shared" si="56"/>
        <v>40.49999999443108</v>
      </c>
      <c r="O247" s="18">
        <f t="shared" si="57"/>
        <v>-74.66770413741473</v>
      </c>
      <c r="P247" s="18">
        <f t="shared" si="58"/>
        <v>74.66770413741473</v>
      </c>
      <c r="Q247" s="31">
        <f t="shared" si="59"/>
        <v>-700.0000000000684</v>
      </c>
      <c r="R247" s="31">
        <f t="shared" si="66"/>
        <v>-700.0000000000098</v>
      </c>
      <c r="S247" s="31">
        <f t="shared" si="67"/>
        <v>-700.0000000004201</v>
      </c>
    </row>
    <row r="248" spans="1:19" ht="12.75">
      <c r="A248" s="19">
        <f t="shared" si="60"/>
        <v>100.55172413413258</v>
      </c>
      <c r="B248" s="3">
        <f t="shared" si="68"/>
        <v>0.029000000001097703</v>
      </c>
      <c r="C248" s="3">
        <f t="shared" si="53"/>
        <v>-100</v>
      </c>
      <c r="D248" s="3">
        <v>60.0290000000011</v>
      </c>
      <c r="E248" s="3">
        <v>60</v>
      </c>
      <c r="F248" s="20">
        <f t="shared" si="61"/>
      </c>
      <c r="G248" s="20">
        <f t="shared" si="62"/>
      </c>
      <c r="H248" s="20">
        <f t="shared" si="69"/>
      </c>
      <c r="I248" s="21">
        <f t="shared" si="64"/>
        <v>100.55172413413258</v>
      </c>
      <c r="J248" s="21">
        <f t="shared" si="52"/>
        <v>59.51020408030021</v>
      </c>
      <c r="K248" s="21">
        <f t="shared" si="70"/>
        <v>323.9999999606198</v>
      </c>
      <c r="L248" s="26">
        <f t="shared" si="54"/>
        <v>11.17241379268055</v>
      </c>
      <c r="M248" s="26">
        <f t="shared" si="55"/>
        <v>6.612244897811054</v>
      </c>
      <c r="N248" s="26">
        <f t="shared" si="56"/>
        <v>35.99999999560919</v>
      </c>
      <c r="O248" s="18">
        <f t="shared" si="57"/>
        <v>-74.66770413741473</v>
      </c>
      <c r="P248" s="18">
        <f t="shared" si="58"/>
        <v>74.66770413741473</v>
      </c>
      <c r="Q248" s="31">
        <f t="shared" si="59"/>
        <v>-700.0000000000684</v>
      </c>
      <c r="R248" s="31">
        <f t="shared" si="66"/>
        <v>-700.000000000011</v>
      </c>
      <c r="S248" s="31">
        <f t="shared" si="67"/>
        <v>-700.0000000003809</v>
      </c>
    </row>
    <row r="249" spans="1:19" ht="12.75">
      <c r="A249" s="19">
        <f t="shared" si="60"/>
        <v>97.19999999643534</v>
      </c>
      <c r="B249" s="3">
        <f t="shared" si="68"/>
        <v>0.030000000001102478</v>
      </c>
      <c r="C249" s="3">
        <f t="shared" si="53"/>
        <v>-100</v>
      </c>
      <c r="D249" s="3">
        <v>60.0300000000011</v>
      </c>
      <c r="E249" s="3">
        <v>60</v>
      </c>
      <c r="F249" s="20">
        <f t="shared" si="61"/>
      </c>
      <c r="G249" s="20">
        <f t="shared" si="62"/>
      </c>
      <c r="H249" s="20">
        <f t="shared" si="69"/>
      </c>
      <c r="I249" s="21">
        <f t="shared" si="64"/>
        <v>97.19999999643534</v>
      </c>
      <c r="J249" s="21">
        <f t="shared" si="52"/>
        <v>58.31999999871484</v>
      </c>
      <c r="K249" s="21">
        <f t="shared" si="70"/>
        <v>291.599999967965</v>
      </c>
      <c r="L249" s="26">
        <f t="shared" si="54"/>
        <v>10.799999999603106</v>
      </c>
      <c r="M249" s="26">
        <f t="shared" si="55"/>
        <v>6.479999999857117</v>
      </c>
      <c r="N249" s="26">
        <f t="shared" si="56"/>
        <v>32.399999996427965</v>
      </c>
      <c r="O249" s="18">
        <f t="shared" si="57"/>
        <v>-74.66770413741473</v>
      </c>
      <c r="P249" s="18">
        <f t="shared" si="58"/>
        <v>74.66770413741473</v>
      </c>
      <c r="Q249" s="31">
        <f t="shared" si="59"/>
        <v>-700.0000000000684</v>
      </c>
      <c r="R249" s="31">
        <f t="shared" si="66"/>
        <v>-700.000000000012</v>
      </c>
      <c r="S249" s="31">
        <f t="shared" si="67"/>
        <v>-700.0000000003496</v>
      </c>
    </row>
    <row r="250" spans="1:19" ht="12.75">
      <c r="A250" s="19">
        <f t="shared" si="60"/>
        <v>94.06451612570118</v>
      </c>
      <c r="B250" s="3">
        <f t="shared" si="68"/>
        <v>0.031000000001100148</v>
      </c>
      <c r="C250" s="3">
        <f t="shared" si="53"/>
        <v>-100</v>
      </c>
      <c r="D250" s="3">
        <v>60.0310000000011</v>
      </c>
      <c r="E250" s="3">
        <v>60</v>
      </c>
      <c r="F250" s="20">
        <f t="shared" si="61"/>
      </c>
      <c r="G250" s="20">
        <f t="shared" si="62"/>
      </c>
      <c r="H250" s="20">
        <f t="shared" si="69"/>
      </c>
      <c r="I250" s="21">
        <f t="shared" si="64"/>
        <v>94.06451612570118</v>
      </c>
      <c r="J250" s="21">
        <f t="shared" si="52"/>
        <v>57.17647058700274</v>
      </c>
      <c r="K250" s="21">
        <f t="shared" si="70"/>
        <v>265.0909090644919</v>
      </c>
      <c r="L250" s="26">
        <f t="shared" si="54"/>
        <v>10.451612902854892</v>
      </c>
      <c r="M250" s="26">
        <f t="shared" si="55"/>
        <v>6.352941176333545</v>
      </c>
      <c r="N250" s="26">
        <f t="shared" si="56"/>
        <v>29.454545451599603</v>
      </c>
      <c r="O250" s="18">
        <f t="shared" si="57"/>
        <v>-74.66770413741473</v>
      </c>
      <c r="P250" s="18">
        <f t="shared" si="58"/>
        <v>74.66770413741473</v>
      </c>
      <c r="Q250" s="31">
        <f t="shared" si="59"/>
        <v>-700.0000000000684</v>
      </c>
      <c r="R250" s="31">
        <f t="shared" si="66"/>
        <v>-700.0000000000133</v>
      </c>
      <c r="S250" s="31">
        <f t="shared" si="67"/>
        <v>-700.0000000003242</v>
      </c>
    </row>
    <row r="251" spans="1:19" ht="12.75">
      <c r="A251" s="19">
        <f t="shared" si="60"/>
        <v>91.1249999968807</v>
      </c>
      <c r="B251" s="3">
        <f t="shared" si="68"/>
        <v>0.03200000000109782</v>
      </c>
      <c r="C251" s="3">
        <f t="shared" si="53"/>
        <v>-100</v>
      </c>
      <c r="D251" s="3">
        <v>60.0320000000011</v>
      </c>
      <c r="E251" s="3">
        <v>60</v>
      </c>
      <c r="F251" s="20">
        <f t="shared" si="61"/>
      </c>
      <c r="G251" s="20">
        <f t="shared" si="62"/>
      </c>
      <c r="H251" s="20">
        <f t="shared" si="69"/>
      </c>
      <c r="I251" s="21">
        <f t="shared" si="64"/>
        <v>91.1249999968807</v>
      </c>
      <c r="J251" s="21">
        <f t="shared" si="52"/>
        <v>56.07692307574007</v>
      </c>
      <c r="K251" s="21">
        <f t="shared" si="70"/>
        <v>242.99999997785093</v>
      </c>
      <c r="L251" s="26">
        <f t="shared" si="54"/>
        <v>10.124999999652642</v>
      </c>
      <c r="M251" s="26">
        <f t="shared" si="55"/>
        <v>6.230769230637686</v>
      </c>
      <c r="N251" s="26">
        <f t="shared" si="56"/>
        <v>26.999999997529912</v>
      </c>
      <c r="O251" s="18">
        <f t="shared" si="57"/>
        <v>-74.66770413741473</v>
      </c>
      <c r="P251" s="18">
        <f t="shared" si="58"/>
        <v>74.66770413741473</v>
      </c>
      <c r="Q251" s="31">
        <f t="shared" si="59"/>
        <v>-700.0000000000684</v>
      </c>
      <c r="R251" s="31">
        <f t="shared" si="66"/>
        <v>-700.0000000000144</v>
      </c>
      <c r="S251" s="31">
        <f t="shared" si="67"/>
        <v>-700.0000000003026</v>
      </c>
    </row>
    <row r="252" spans="1:19" ht="12.75">
      <c r="A252" s="19">
        <f t="shared" si="60"/>
        <v>88.36363636069066</v>
      </c>
      <c r="B252" s="3">
        <f t="shared" si="68"/>
        <v>0.03300000000110259</v>
      </c>
      <c r="C252" s="3">
        <f t="shared" si="53"/>
        <v>-100</v>
      </c>
      <c r="D252" s="3">
        <v>60.0330000000011</v>
      </c>
      <c r="E252" s="3">
        <v>60</v>
      </c>
      <c r="F252" s="20">
        <f t="shared" si="61"/>
      </c>
      <c r="G252" s="20">
        <f t="shared" si="62"/>
      </c>
      <c r="H252" s="20">
        <f t="shared" si="69"/>
      </c>
      <c r="I252" s="21">
        <f t="shared" si="64"/>
        <v>88.36363636069066</v>
      </c>
      <c r="J252" s="21">
        <f t="shared" si="52"/>
        <v>55.01886792338463</v>
      </c>
      <c r="K252" s="21">
        <f t="shared" si="70"/>
        <v>224.30769228873865</v>
      </c>
      <c r="L252" s="26">
        <f t="shared" si="54"/>
        <v>9.818181817853773</v>
      </c>
      <c r="M252" s="26">
        <f t="shared" si="55"/>
        <v>6.113207547042633</v>
      </c>
      <c r="N252" s="26">
        <f t="shared" si="56"/>
        <v>24.923076920963076</v>
      </c>
      <c r="O252" s="18">
        <f t="shared" si="57"/>
        <v>-74.66770413741473</v>
      </c>
      <c r="P252" s="18">
        <f t="shared" si="58"/>
        <v>74.66770413741473</v>
      </c>
      <c r="Q252" s="31">
        <f t="shared" si="59"/>
        <v>-700.0000000000684</v>
      </c>
      <c r="R252" s="31">
        <f t="shared" si="66"/>
        <v>-700.0000000000152</v>
      </c>
      <c r="S252" s="31">
        <f t="shared" si="67"/>
        <v>-700.0000000002848</v>
      </c>
    </row>
    <row r="253" spans="1:19" ht="12.75">
      <c r="A253" s="19">
        <f t="shared" si="60"/>
        <v>85.76470587958404</v>
      </c>
      <c r="B253" s="3">
        <f t="shared" si="68"/>
        <v>0.03400000000110026</v>
      </c>
      <c r="C253" s="3">
        <f t="shared" si="53"/>
        <v>-100</v>
      </c>
      <c r="D253" s="3">
        <v>60.0340000000011</v>
      </c>
      <c r="E253" s="3">
        <v>60</v>
      </c>
      <c r="F253" s="20">
        <f t="shared" si="61"/>
      </c>
      <c r="G253" s="20">
        <f t="shared" si="62"/>
      </c>
      <c r="H253" s="20">
        <f t="shared" si="69"/>
      </c>
      <c r="I253" s="21">
        <f t="shared" si="64"/>
        <v>85.76470587958404</v>
      </c>
      <c r="J253" s="21">
        <f t="shared" si="52"/>
        <v>53.999999998900705</v>
      </c>
      <c r="K253" s="21">
        <f t="shared" si="70"/>
        <v>208.2857142694074</v>
      </c>
      <c r="L253" s="26">
        <f t="shared" si="54"/>
        <v>9.529411764397503</v>
      </c>
      <c r="M253" s="26">
        <f t="shared" si="55"/>
        <v>5.999999999877748</v>
      </c>
      <c r="N253" s="26">
        <f t="shared" si="56"/>
        <v>23.142857141038345</v>
      </c>
      <c r="O253" s="18">
        <f t="shared" si="57"/>
        <v>-74.66770413741473</v>
      </c>
      <c r="P253" s="18">
        <f t="shared" si="58"/>
        <v>74.66770413741473</v>
      </c>
      <c r="Q253" s="31">
        <f t="shared" si="59"/>
        <v>-700.0000000000684</v>
      </c>
      <c r="R253" s="31">
        <f t="shared" si="66"/>
        <v>-700.0000000000164</v>
      </c>
      <c r="S253" s="31">
        <f t="shared" si="67"/>
        <v>-700.0000000002693</v>
      </c>
    </row>
    <row r="254" spans="1:19" ht="12.75">
      <c r="A254" s="19">
        <f t="shared" si="60"/>
        <v>83.31428571167851</v>
      </c>
      <c r="B254" s="3">
        <f t="shared" si="68"/>
        <v>0.03500000000109793</v>
      </c>
      <c r="C254" s="3">
        <f t="shared" si="53"/>
        <v>-100</v>
      </c>
      <c r="D254" s="3">
        <v>60.0350000000011</v>
      </c>
      <c r="E254" s="3">
        <v>60</v>
      </c>
      <c r="F254" s="20">
        <f t="shared" si="61"/>
      </c>
      <c r="G254" s="20">
        <f t="shared" si="62"/>
      </c>
      <c r="H254" s="20">
        <f t="shared" si="69"/>
      </c>
      <c r="I254" s="21">
        <f t="shared" si="64"/>
        <v>83.31428571167851</v>
      </c>
      <c r="J254" s="21">
        <f t="shared" si="52"/>
        <v>53.01818181712446</v>
      </c>
      <c r="K254" s="21">
        <f t="shared" si="70"/>
        <v>194.39999998582607</v>
      </c>
      <c r="L254" s="26">
        <f t="shared" si="54"/>
        <v>9.257142856852465</v>
      </c>
      <c r="M254" s="26">
        <f t="shared" si="55"/>
        <v>5.890909090791494</v>
      </c>
      <c r="N254" s="26">
        <f t="shared" si="56"/>
        <v>21.59999999841898</v>
      </c>
      <c r="O254" s="18">
        <f t="shared" si="57"/>
        <v>-74.66770413741473</v>
      </c>
      <c r="P254" s="18">
        <f t="shared" si="58"/>
        <v>74.66770413741473</v>
      </c>
      <c r="Q254" s="31">
        <f t="shared" si="59"/>
        <v>-700.0000000000684</v>
      </c>
      <c r="R254" s="31">
        <f t="shared" si="66"/>
        <v>-700.0000000000173</v>
      </c>
      <c r="S254" s="31">
        <f t="shared" si="67"/>
        <v>-700.0000000002558</v>
      </c>
    </row>
    <row r="255" spans="1:19" ht="12.75">
      <c r="A255" s="19">
        <f t="shared" si="60"/>
        <v>80.99999999752505</v>
      </c>
      <c r="B255" s="3">
        <f t="shared" si="68"/>
        <v>0.036000000001102705</v>
      </c>
      <c r="C255" s="3">
        <f t="shared" si="53"/>
        <v>-100</v>
      </c>
      <c r="D255" s="3">
        <v>60.0360000000011</v>
      </c>
      <c r="E255" s="3">
        <v>60</v>
      </c>
      <c r="F255" s="20">
        <f t="shared" si="61"/>
      </c>
      <c r="G255" s="20">
        <f t="shared" si="62"/>
      </c>
      <c r="H255" s="20">
        <f t="shared" si="69"/>
      </c>
      <c r="I255" s="21">
        <f t="shared" si="64"/>
        <v>80.99999999752505</v>
      </c>
      <c r="J255" s="21">
        <f t="shared" si="52"/>
        <v>52.071428570404265</v>
      </c>
      <c r="K255" s="21">
        <f t="shared" si="70"/>
        <v>182.24999998748893</v>
      </c>
      <c r="L255" s="26">
        <f t="shared" si="54"/>
        <v>8.999999999724322</v>
      </c>
      <c r="M255" s="26">
        <f t="shared" si="55"/>
        <v>5.785714285600356</v>
      </c>
      <c r="N255" s="26">
        <f t="shared" si="56"/>
        <v>20.249999998604387</v>
      </c>
      <c r="O255" s="18">
        <f t="shared" si="57"/>
        <v>-74.66770413741473</v>
      </c>
      <c r="P255" s="18">
        <f t="shared" si="58"/>
        <v>74.66770413741473</v>
      </c>
      <c r="Q255" s="31">
        <f t="shared" si="59"/>
        <v>-700.0000000000684</v>
      </c>
      <c r="R255" s="31">
        <f t="shared" si="66"/>
        <v>-700.0000000000181</v>
      </c>
      <c r="S255" s="31">
        <f t="shared" si="67"/>
        <v>-700.0000000002442</v>
      </c>
    </row>
    <row r="256" spans="1:19" ht="12.75">
      <c r="A256" s="19">
        <f t="shared" si="60"/>
        <v>78.81081080847297</v>
      </c>
      <c r="B256" s="3">
        <f t="shared" si="68"/>
        <v>0.037000000001100375</v>
      </c>
      <c r="C256" s="3">
        <f t="shared" si="53"/>
        <v>-100</v>
      </c>
      <c r="D256" s="3">
        <v>60.0370000000011</v>
      </c>
      <c r="E256" s="3">
        <v>60</v>
      </c>
      <c r="F256" s="20">
        <f t="shared" si="61"/>
      </c>
      <c r="G256" s="20">
        <f t="shared" si="62"/>
      </c>
      <c r="H256" s="20">
        <f t="shared" si="69"/>
      </c>
      <c r="I256" s="21">
        <f t="shared" si="64"/>
        <v>78.81081080847297</v>
      </c>
      <c r="J256" s="21">
        <f aca="true" t="shared" si="71" ref="J256:J319">IF((D256-59.98)&gt;0,(-10*C256)*((59.98-(3*$H$4))-59.98)^2/(D256-59.98),"")</f>
        <v>51.157894735855585</v>
      </c>
      <c r="K256" s="21">
        <f t="shared" si="70"/>
        <v>171.52941175364768</v>
      </c>
      <c r="L256" s="26">
        <f t="shared" si="54"/>
        <v>8.756756756496332</v>
      </c>
      <c r="M256" s="26">
        <f t="shared" si="55"/>
        <v>5.684210526206056</v>
      </c>
      <c r="N256" s="26">
        <f t="shared" si="56"/>
        <v>19.058823528178124</v>
      </c>
      <c r="O256" s="18">
        <f t="shared" si="57"/>
        <v>-74.66770413741473</v>
      </c>
      <c r="P256" s="18">
        <f t="shared" si="58"/>
        <v>74.66770413741473</v>
      </c>
      <c r="Q256" s="31">
        <f t="shared" si="59"/>
        <v>-700.0000000000684</v>
      </c>
      <c r="R256" s="31">
        <f t="shared" si="66"/>
        <v>-700.000000000019</v>
      </c>
      <c r="S256" s="31">
        <f t="shared" si="67"/>
        <v>-700.0000000002337</v>
      </c>
    </row>
    <row r="257" spans="1:19" ht="12.75">
      <c r="A257" s="19">
        <f t="shared" si="60"/>
        <v>76.7368421030516</v>
      </c>
      <c r="B257" s="3">
        <f t="shared" si="68"/>
        <v>0.038000000001098044</v>
      </c>
      <c r="C257" s="3">
        <f t="shared" si="53"/>
        <v>-100</v>
      </c>
      <c r="D257" s="3">
        <v>60.0380000000011</v>
      </c>
      <c r="E257" s="3">
        <v>60</v>
      </c>
      <c r="F257" s="20">
        <f t="shared" si="61"/>
      </c>
      <c r="G257" s="20">
        <f t="shared" si="62"/>
      </c>
      <c r="H257" s="20">
        <f t="shared" si="69"/>
      </c>
      <c r="I257" s="21">
        <f t="shared" si="64"/>
        <v>76.7368421030516</v>
      </c>
      <c r="J257" s="21">
        <f t="shared" si="71"/>
        <v>50.27586206801481</v>
      </c>
      <c r="K257" s="21">
        <f t="shared" si="70"/>
        <v>161.99999999015802</v>
      </c>
      <c r="L257" s="26">
        <f t="shared" si="54"/>
        <v>8.526315789227308</v>
      </c>
      <c r="M257" s="26">
        <f t="shared" si="55"/>
        <v>5.586206896445966</v>
      </c>
      <c r="N257" s="26">
        <f t="shared" si="56"/>
        <v>17.999999998901952</v>
      </c>
      <c r="O257" s="18">
        <f t="shared" si="57"/>
        <v>-74.66770413741473</v>
      </c>
      <c r="P257" s="18">
        <f t="shared" si="58"/>
        <v>74.66770413741473</v>
      </c>
      <c r="Q257" s="31">
        <f t="shared" si="59"/>
        <v>-700.0000000000684</v>
      </c>
      <c r="R257" s="31">
        <f t="shared" si="66"/>
        <v>-700.0000000000199</v>
      </c>
      <c r="S257" s="31">
        <f t="shared" si="67"/>
        <v>-700.0000000002245</v>
      </c>
    </row>
    <row r="258" spans="1:19" ht="12.75">
      <c r="A258" s="19">
        <f t="shared" si="60"/>
        <v>74.76923076712215</v>
      </c>
      <c r="B258" s="3">
        <f t="shared" si="68"/>
        <v>0.03900000000110282</v>
      </c>
      <c r="C258" s="3">
        <f t="shared" si="53"/>
        <v>-100</v>
      </c>
      <c r="D258" s="3">
        <v>60.0390000000011</v>
      </c>
      <c r="E258" s="3">
        <v>60</v>
      </c>
      <c r="F258" s="20">
        <f t="shared" si="61"/>
      </c>
      <c r="G258" s="20">
        <f t="shared" si="62"/>
      </c>
      <c r="H258" s="20">
        <f t="shared" si="69"/>
      </c>
      <c r="I258" s="21">
        <f t="shared" si="64"/>
        <v>74.76923076712215</v>
      </c>
      <c r="J258" s="21">
        <f t="shared" si="71"/>
        <v>49.42372881263663</v>
      </c>
      <c r="K258" s="21">
        <f t="shared" si="70"/>
        <v>153.47368420165512</v>
      </c>
      <c r="L258" s="26">
        <f t="shared" si="54"/>
        <v>8.307692307457387</v>
      </c>
      <c r="M258" s="26">
        <f t="shared" si="55"/>
        <v>5.4915254236261655</v>
      </c>
      <c r="N258" s="26">
        <f t="shared" si="56"/>
        <v>17.05263157795758</v>
      </c>
      <c r="O258" s="18">
        <f t="shared" si="57"/>
        <v>-74.66770413741473</v>
      </c>
      <c r="P258" s="18">
        <f t="shared" si="58"/>
        <v>74.66770413741473</v>
      </c>
      <c r="Q258" s="31">
        <f t="shared" si="59"/>
        <v>-700.0000000000684</v>
      </c>
      <c r="R258" s="31">
        <f t="shared" si="66"/>
        <v>-700.0000000000208</v>
      </c>
      <c r="S258" s="31">
        <f t="shared" si="67"/>
        <v>-700.0000000002163</v>
      </c>
    </row>
    <row r="259" spans="1:19" ht="12.75">
      <c r="A259" s="19">
        <f t="shared" si="60"/>
        <v>72.89999999799988</v>
      </c>
      <c r="B259" s="3">
        <f t="shared" si="68"/>
        <v>0.04000000000110049</v>
      </c>
      <c r="C259" s="3">
        <f t="shared" si="53"/>
        <v>-100</v>
      </c>
      <c r="D259" s="3">
        <v>60.0400000000011</v>
      </c>
      <c r="E259" s="3">
        <v>60</v>
      </c>
      <c r="F259" s="20">
        <f t="shared" si="61"/>
      </c>
      <c r="G259" s="20">
        <f t="shared" si="62"/>
      </c>
      <c r="H259" s="20">
        <f t="shared" si="69"/>
      </c>
      <c r="I259" s="21">
        <f t="shared" si="64"/>
        <v>72.89999999799988</v>
      </c>
      <c r="J259" s="21">
        <f t="shared" si="71"/>
        <v>48.599999999109755</v>
      </c>
      <c r="K259" s="21">
        <f t="shared" si="70"/>
        <v>145.7999999920113</v>
      </c>
      <c r="L259" s="26">
        <f t="shared" si="54"/>
        <v>8.09999999977715</v>
      </c>
      <c r="M259" s="26">
        <f t="shared" si="55"/>
        <v>5.399999999900955</v>
      </c>
      <c r="N259" s="26">
        <f t="shared" si="56"/>
        <v>16.199999999108602</v>
      </c>
      <c r="O259" s="18">
        <f t="shared" si="57"/>
        <v>-74.66770413741473</v>
      </c>
      <c r="P259" s="18">
        <f t="shared" si="58"/>
        <v>74.66770413741473</v>
      </c>
      <c r="Q259" s="31">
        <f t="shared" si="59"/>
        <v>-700.0000000000684</v>
      </c>
      <c r="R259" s="31">
        <f t="shared" si="66"/>
        <v>-700.0000000000215</v>
      </c>
      <c r="S259" s="31">
        <f t="shared" si="67"/>
        <v>-700.0000000002091</v>
      </c>
    </row>
    <row r="260" spans="1:19" ht="12.75">
      <c r="A260" s="19">
        <f t="shared" si="60"/>
        <v>71.12195121761263</v>
      </c>
      <c r="B260" s="3">
        <f t="shared" si="68"/>
        <v>0.04100000000109816</v>
      </c>
      <c r="C260" s="3">
        <f t="shared" si="53"/>
        <v>-100</v>
      </c>
      <c r="D260" s="3">
        <v>60.0410000000011</v>
      </c>
      <c r="E260" s="3">
        <v>60</v>
      </c>
      <c r="F260" s="20">
        <f t="shared" si="61"/>
      </c>
      <c r="G260" s="20">
        <f t="shared" si="62"/>
      </c>
      <c r="H260" s="20">
        <f t="shared" si="69"/>
      </c>
      <c r="I260" s="21">
        <f t="shared" si="64"/>
        <v>71.12195121761263</v>
      </c>
      <c r="J260" s="21">
        <f t="shared" si="71"/>
        <v>47.803278687665184</v>
      </c>
      <c r="K260" s="21">
        <f t="shared" si="70"/>
        <v>138.85714284991278</v>
      </c>
      <c r="L260" s="26">
        <f t="shared" si="54"/>
        <v>7.902439024178581</v>
      </c>
      <c r="M260" s="26">
        <f t="shared" si="55"/>
        <v>5.311475409740444</v>
      </c>
      <c r="N260" s="26">
        <f t="shared" si="56"/>
        <v>15.428571427764616</v>
      </c>
      <c r="O260" s="18">
        <f t="shared" si="57"/>
        <v>-74.66770413741473</v>
      </c>
      <c r="P260" s="18">
        <f t="shared" si="58"/>
        <v>74.66770413741473</v>
      </c>
      <c r="Q260" s="31">
        <f t="shared" si="59"/>
        <v>-700.0000000000684</v>
      </c>
      <c r="R260" s="31">
        <f t="shared" si="66"/>
        <v>-700.0000000000224</v>
      </c>
      <c r="S260" s="31">
        <f t="shared" si="67"/>
        <v>-700.0000000002024</v>
      </c>
    </row>
    <row r="261" spans="1:19" ht="12.75">
      <c r="A261" s="19">
        <f t="shared" si="60"/>
        <v>69.42857142658903</v>
      </c>
      <c r="B261" s="3">
        <f t="shared" si="68"/>
        <v>0.04200000000120241</v>
      </c>
      <c r="C261" s="3">
        <f t="shared" si="53"/>
        <v>-100</v>
      </c>
      <c r="D261" s="3">
        <v>60.0420000000012</v>
      </c>
      <c r="E261" s="3">
        <v>60</v>
      </c>
      <c r="F261" s="20">
        <f t="shared" si="61"/>
      </c>
      <c r="G261" s="20">
        <f t="shared" si="62"/>
      </c>
      <c r="H261" s="20">
        <f t="shared" si="69"/>
      </c>
      <c r="I261" s="21">
        <f t="shared" si="64"/>
        <v>69.42857142658903</v>
      </c>
      <c r="J261" s="21">
        <f t="shared" si="71"/>
        <v>47.03225806360519</v>
      </c>
      <c r="K261" s="21">
        <f t="shared" si="70"/>
        <v>132.54545453823917</v>
      </c>
      <c r="L261" s="26">
        <f t="shared" si="54"/>
        <v>7.714285714064863</v>
      </c>
      <c r="M261" s="26">
        <f t="shared" si="55"/>
        <v>5.225806451511555</v>
      </c>
      <c r="N261" s="26">
        <f t="shared" si="56"/>
        <v>14.727272726467808</v>
      </c>
      <c r="O261" s="18">
        <f t="shared" si="57"/>
        <v>-74.66770413741473</v>
      </c>
      <c r="P261" s="18">
        <f t="shared" si="58"/>
        <v>74.66770413741473</v>
      </c>
      <c r="Q261" s="31">
        <f t="shared" si="59"/>
        <v>-700.0000000000682</v>
      </c>
      <c r="R261" s="31">
        <f t="shared" si="66"/>
        <v>-700.000000000023</v>
      </c>
      <c r="S261" s="31">
        <f t="shared" si="67"/>
        <v>-700.0000000001963</v>
      </c>
    </row>
    <row r="262" spans="1:19" ht="12.75">
      <c r="A262" s="19">
        <f t="shared" si="60"/>
        <v>67.81395348648464</v>
      </c>
      <c r="B262" s="3">
        <f t="shared" si="68"/>
        <v>0.04300000000120008</v>
      </c>
      <c r="C262" s="3">
        <f t="shared" si="53"/>
        <v>-100</v>
      </c>
      <c r="D262" s="3">
        <v>60.0430000000012</v>
      </c>
      <c r="E262" s="3">
        <v>60</v>
      </c>
      <c r="F262" s="20">
        <f t="shared" si="61"/>
      </c>
      <c r="G262" s="20">
        <f t="shared" si="62"/>
      </c>
      <c r="H262" s="20">
        <f t="shared" si="69"/>
      </c>
      <c r="I262" s="21">
        <f t="shared" si="64"/>
        <v>67.81395348648464</v>
      </c>
      <c r="J262" s="21">
        <f t="shared" si="71"/>
        <v>46.28571428483381</v>
      </c>
      <c r="K262" s="21">
        <f t="shared" si="70"/>
        <v>126.78260868906385</v>
      </c>
      <c r="L262" s="26">
        <f t="shared" si="54"/>
        <v>7.534883720719942</v>
      </c>
      <c r="M262" s="26">
        <f t="shared" si="55"/>
        <v>5.142857142759176</v>
      </c>
      <c r="N262" s="26">
        <f t="shared" si="56"/>
        <v>14.08695652100411</v>
      </c>
      <c r="O262" s="18">
        <f t="shared" si="57"/>
        <v>-74.66770413741473</v>
      </c>
      <c r="P262" s="18">
        <f t="shared" si="58"/>
        <v>74.66770413741473</v>
      </c>
      <c r="Q262" s="31">
        <f t="shared" si="59"/>
        <v>-700.0000000000686</v>
      </c>
      <c r="R262" s="31">
        <f t="shared" si="66"/>
        <v>-700.0000000000238</v>
      </c>
      <c r="S262" s="31">
        <f t="shared" si="67"/>
        <v>-700.0000000001908</v>
      </c>
    </row>
    <row r="263" spans="1:19" ht="12.75">
      <c r="A263" s="19">
        <f t="shared" si="60"/>
        <v>66.27272727092826</v>
      </c>
      <c r="B263" s="3">
        <f t="shared" si="68"/>
        <v>0.04400000000119775</v>
      </c>
      <c r="C263" s="3">
        <f t="shared" si="53"/>
        <v>-100</v>
      </c>
      <c r="D263" s="3">
        <v>60.0440000000012</v>
      </c>
      <c r="E263" s="3">
        <v>60</v>
      </c>
      <c r="F263" s="20">
        <f t="shared" si="61"/>
      </c>
      <c r="G263" s="20">
        <f t="shared" si="62"/>
      </c>
      <c r="H263" s="20">
        <f t="shared" si="69"/>
      </c>
      <c r="I263" s="21">
        <f t="shared" si="64"/>
        <v>66.27272727092826</v>
      </c>
      <c r="J263" s="21">
        <f t="shared" si="71"/>
        <v>45.562499999148535</v>
      </c>
      <c r="K263" s="21">
        <f t="shared" si="70"/>
        <v>121.49999999396144</v>
      </c>
      <c r="L263" s="26">
        <f t="shared" si="54"/>
        <v>7.363636363435914</v>
      </c>
      <c r="M263" s="26">
        <f t="shared" si="55"/>
        <v>5.062499999905255</v>
      </c>
      <c r="N263" s="26">
        <f t="shared" si="56"/>
        <v>13.499999999326267</v>
      </c>
      <c r="O263" s="18">
        <f t="shared" si="57"/>
        <v>-74.66770413741473</v>
      </c>
      <c r="P263" s="18">
        <f t="shared" si="58"/>
        <v>74.66770413741473</v>
      </c>
      <c r="Q263" s="31">
        <f t="shared" si="59"/>
        <v>-700.0000000000686</v>
      </c>
      <c r="R263" s="31">
        <f t="shared" si="66"/>
        <v>-700.0000000000246</v>
      </c>
      <c r="S263" s="31">
        <f t="shared" si="67"/>
        <v>-700.0000000001857</v>
      </c>
    </row>
    <row r="264" spans="1:19" ht="12.75">
      <c r="A264" s="19">
        <f t="shared" si="60"/>
        <v>64.79999999827328</v>
      </c>
      <c r="B264" s="3">
        <f t="shared" si="68"/>
        <v>0.04500000000120252</v>
      </c>
      <c r="C264" s="3">
        <f aca="true" t="shared" si="72" ref="C264:C327">+$B$4</f>
        <v>-100</v>
      </c>
      <c r="D264" s="3">
        <v>60.0450000000012</v>
      </c>
      <c r="E264" s="3">
        <v>60</v>
      </c>
      <c r="F264" s="20">
        <f t="shared" si="61"/>
      </c>
      <c r="G264" s="20">
        <f t="shared" si="62"/>
      </c>
      <c r="H264" s="20">
        <f t="shared" si="69"/>
      </c>
      <c r="I264" s="21">
        <f t="shared" si="64"/>
        <v>64.79999999827328</v>
      </c>
      <c r="J264" s="21">
        <f t="shared" si="71"/>
        <v>44.86153846070975</v>
      </c>
      <c r="K264" s="21">
        <f t="shared" si="70"/>
        <v>116.63999999441295</v>
      </c>
      <c r="L264" s="26">
        <f aca="true" t="shared" si="73" ref="L264:L327">(-10*C264/B264)*($H$4*$H$4)</f>
        <v>7.199999999807596</v>
      </c>
      <c r="M264" s="26">
        <f aca="true" t="shared" si="74" ref="M264:M327">(-10*C264/(B264+0.02))*($H$4*$H$4)</f>
        <v>4.984615384523167</v>
      </c>
      <c r="N264" s="26">
        <f aca="true" t="shared" si="75" ref="N264:N327">(-10*C264/(B264-0.02))*($H$4*$H$4)</f>
        <v>12.959999999376612</v>
      </c>
      <c r="O264" s="18">
        <f aca="true" t="shared" si="76" ref="O264:O327">-$D$4</f>
        <v>-74.66770413741473</v>
      </c>
      <c r="P264" s="18">
        <f aca="true" t="shared" si="77" ref="P264:P327">+$D$4</f>
        <v>74.66770413741473</v>
      </c>
      <c r="Q264" s="31">
        <f aca="true" t="shared" si="78" ref="Q264:Q327">(2-(A264*B264)/(-10*C264*$H$4*$H$4))*100</f>
        <v>-700.0000000000684</v>
      </c>
      <c r="R264" s="31">
        <f t="shared" si="66"/>
        <v>-700.0000000000252</v>
      </c>
      <c r="S264" s="31">
        <f t="shared" si="67"/>
        <v>-700.0000000001809</v>
      </c>
    </row>
    <row r="265" spans="1:19" ht="12.75">
      <c r="A265" s="19">
        <f aca="true" t="shared" si="79" ref="A265:A328">IF(F265=-99999,I265,IF(F265&lt;0,F265,I265))</f>
        <v>63.391304346176945</v>
      </c>
      <c r="B265" s="3">
        <f t="shared" si="68"/>
        <v>0.04600000000120019</v>
      </c>
      <c r="C265" s="3">
        <f t="shared" si="72"/>
        <v>-100</v>
      </c>
      <c r="D265" s="3">
        <v>60.0460000000012</v>
      </c>
      <c r="E265" s="3">
        <v>60</v>
      </c>
      <c r="F265" s="20">
        <f aca="true" t="shared" si="80" ref="F265:F328">IF((D265-60)&lt;=0,(-10*C265)*($F$4-60)^2/(D265-60-0.000000001),"")</f>
      </c>
      <c r="G265" s="20">
        <f aca="true" t="shared" si="81" ref="G265:G328">IF((D265-59.98)&lt;=0,(-10*C265)*($F$4-59.98)^2/(D265-59.98-0.000000001),"")</f>
      </c>
      <c r="H265" s="20">
        <f aca="true" t="shared" si="82" ref="H265:H328">IF((D265-60.02)&lt;=0,(-10*C265)*($F$4-60.02)^2/(D265-60.02-0.000000001),"")</f>
      </c>
      <c r="I265" s="21">
        <f aca="true" t="shared" si="83" ref="I265:I328">IF((D265-60)&gt;0,(-10*C265)*($G$4-60)^2/(D265-60),"")</f>
        <v>63.391304346176945</v>
      </c>
      <c r="J265" s="21">
        <f t="shared" si="71"/>
        <v>44.181818181016006</v>
      </c>
      <c r="K265" s="21">
        <f t="shared" si="70"/>
        <v>112.15384614869099</v>
      </c>
      <c r="L265" s="26">
        <f t="shared" si="73"/>
        <v>7.043478260685792</v>
      </c>
      <c r="M265" s="26">
        <f t="shared" si="74"/>
        <v>4.9090909090016375</v>
      </c>
      <c r="N265" s="26">
        <f t="shared" si="75"/>
        <v>12.46153846096322</v>
      </c>
      <c r="O265" s="18">
        <f t="shared" si="76"/>
        <v>-74.66770413741473</v>
      </c>
      <c r="P265" s="18">
        <f t="shared" si="77"/>
        <v>74.66770413741473</v>
      </c>
      <c r="Q265" s="31">
        <f t="shared" si="78"/>
        <v>-700.0000000000684</v>
      </c>
      <c r="R265" s="31">
        <f aca="true" t="shared" si="84" ref="R265:R328">IF(G265&lt;=0,(2-(G265*(B265+0.02))/(-10*C265*$H$4*$H$4))*100,(2-(J265*(B265+0.02))/(-10*C265*$H$4*$H$4))*100)</f>
        <v>-700.0000000000259</v>
      </c>
      <c r="S265" s="31">
        <f aca="true" t="shared" si="85" ref="S265:S328">IF(H265&lt;=0,(2-(H265*(B265-0.02))/(-10*C265*$H$4*$H$4))*100,(2-(K265*(B265-0.02))/(-10*C265*$H$4*$H$4))*100)</f>
        <v>-700.0000000001766</v>
      </c>
    </row>
    <row r="266" spans="1:19" ht="12.75">
      <c r="A266" s="19">
        <f t="shared" si="79"/>
        <v>62.04255318991282</v>
      </c>
      <c r="B266" s="3">
        <f t="shared" si="68"/>
        <v>0.04700000000119786</v>
      </c>
      <c r="C266" s="3">
        <f t="shared" si="72"/>
        <v>-100</v>
      </c>
      <c r="D266" s="3">
        <v>60.0470000000012</v>
      </c>
      <c r="E266" s="3">
        <v>60</v>
      </c>
      <c r="F266" s="20">
        <f t="shared" si="80"/>
      </c>
      <c r="G266" s="20">
        <f t="shared" si="81"/>
      </c>
      <c r="H266" s="20">
        <f t="shared" si="82"/>
      </c>
      <c r="I266" s="21">
        <f t="shared" si="83"/>
        <v>62.04255318991282</v>
      </c>
      <c r="J266" s="21">
        <f t="shared" si="71"/>
        <v>43.52238805892465</v>
      </c>
      <c r="K266" s="21">
        <f t="shared" si="70"/>
        <v>107.99999999522925</v>
      </c>
      <c r="L266" s="26">
        <f t="shared" si="73"/>
        <v>6.893617021100901</v>
      </c>
      <c r="M266" s="26">
        <f t="shared" si="74"/>
        <v>4.83582089543593</v>
      </c>
      <c r="N266" s="26">
        <f t="shared" si="75"/>
        <v>11.999999999467615</v>
      </c>
      <c r="O266" s="18">
        <f t="shared" si="76"/>
        <v>-74.66770413741473</v>
      </c>
      <c r="P266" s="18">
        <f t="shared" si="77"/>
        <v>74.66770413741473</v>
      </c>
      <c r="Q266" s="31">
        <f t="shared" si="78"/>
        <v>-700.0000000000684</v>
      </c>
      <c r="R266" s="31">
        <f t="shared" si="84"/>
        <v>-700.0000000000265</v>
      </c>
      <c r="S266" s="31">
        <f t="shared" si="85"/>
        <v>-700.0000000001725</v>
      </c>
    </row>
    <row r="267" spans="1:19" ht="12.75">
      <c r="A267" s="19">
        <f t="shared" si="79"/>
        <v>60.74999999848252</v>
      </c>
      <c r="B267" s="3">
        <f t="shared" si="68"/>
        <v>0.048000000001202636</v>
      </c>
      <c r="C267" s="3">
        <f t="shared" si="72"/>
        <v>-100</v>
      </c>
      <c r="D267" s="3">
        <v>60.0480000000012</v>
      </c>
      <c r="E267" s="3">
        <v>60</v>
      </c>
      <c r="F267" s="20">
        <f t="shared" si="80"/>
      </c>
      <c r="G267" s="20">
        <f t="shared" si="81"/>
      </c>
      <c r="H267" s="20">
        <f t="shared" si="82"/>
      </c>
      <c r="I267" s="21">
        <f t="shared" si="83"/>
        <v>60.74999999848252</v>
      </c>
      <c r="J267" s="21">
        <f t="shared" si="71"/>
        <v>42.88235294041934</v>
      </c>
      <c r="K267" s="21">
        <f t="shared" si="70"/>
        <v>104.1428571384036</v>
      </c>
      <c r="L267" s="26">
        <f t="shared" si="73"/>
        <v>6.749999999830878</v>
      </c>
      <c r="M267" s="26">
        <f t="shared" si="74"/>
        <v>4.7647058822686725</v>
      </c>
      <c r="N267" s="26">
        <f t="shared" si="75"/>
        <v>11.571428570931563</v>
      </c>
      <c r="O267" s="18">
        <f t="shared" si="76"/>
        <v>-74.66770413741473</v>
      </c>
      <c r="P267" s="18">
        <f t="shared" si="77"/>
        <v>74.66770413741473</v>
      </c>
      <c r="Q267" s="31">
        <f t="shared" si="78"/>
        <v>-700.0000000000684</v>
      </c>
      <c r="R267" s="31">
        <f t="shared" si="84"/>
        <v>-700.0000000000271</v>
      </c>
      <c r="S267" s="31">
        <f t="shared" si="85"/>
        <v>-700.0000000001687</v>
      </c>
    </row>
    <row r="268" spans="1:19" ht="12.75">
      <c r="A268" s="19">
        <f t="shared" si="79"/>
        <v>59.5102040801794</v>
      </c>
      <c r="B268" s="3">
        <f t="shared" si="68"/>
        <v>0.049000000001200306</v>
      </c>
      <c r="C268" s="3">
        <f t="shared" si="72"/>
        <v>-100</v>
      </c>
      <c r="D268" s="3">
        <v>60.0490000000012</v>
      </c>
      <c r="E268" s="3">
        <v>60</v>
      </c>
      <c r="F268" s="20">
        <f t="shared" si="80"/>
      </c>
      <c r="G268" s="20">
        <f t="shared" si="81"/>
      </c>
      <c r="H268" s="20">
        <f t="shared" si="82"/>
      </c>
      <c r="I268" s="21">
        <f t="shared" si="83"/>
        <v>59.5102040801794</v>
      </c>
      <c r="J268" s="21">
        <f t="shared" si="71"/>
        <v>42.26086956448352</v>
      </c>
      <c r="K268" s="21">
        <f t="shared" si="70"/>
        <v>100.55172413378767</v>
      </c>
      <c r="L268" s="26">
        <f t="shared" si="73"/>
        <v>6.6122448977972095</v>
      </c>
      <c r="M268" s="26">
        <f t="shared" si="74"/>
        <v>4.695652173831358</v>
      </c>
      <c r="N268" s="26">
        <f t="shared" si="75"/>
        <v>11.172413792641024</v>
      </c>
      <c r="O268" s="18">
        <f t="shared" si="76"/>
        <v>-74.66770413741473</v>
      </c>
      <c r="P268" s="18">
        <f t="shared" si="77"/>
        <v>74.66770413741473</v>
      </c>
      <c r="Q268" s="31">
        <f t="shared" si="78"/>
        <v>-700.0000000000684</v>
      </c>
      <c r="R268" s="31">
        <f t="shared" si="84"/>
        <v>-700.0000000000277</v>
      </c>
      <c r="S268" s="31">
        <f t="shared" si="85"/>
        <v>-700.0000000001652</v>
      </c>
    </row>
    <row r="269" spans="1:19" ht="12.75">
      <c r="A269" s="19">
        <f t="shared" si="79"/>
        <v>58.3199999986071</v>
      </c>
      <c r="B269" s="3">
        <f t="shared" si="68"/>
        <v>0.050000000001197975</v>
      </c>
      <c r="C269" s="3">
        <f t="shared" si="72"/>
        <v>-100</v>
      </c>
      <c r="D269" s="3">
        <v>60.0500000000012</v>
      </c>
      <c r="E269" s="3">
        <v>60</v>
      </c>
      <c r="F269" s="20">
        <f t="shared" si="80"/>
      </c>
      <c r="G269" s="20">
        <f t="shared" si="81"/>
      </c>
      <c r="H269" s="20">
        <f t="shared" si="82"/>
      </c>
      <c r="I269" s="21">
        <f t="shared" si="83"/>
        <v>58.3199999986071</v>
      </c>
      <c r="J269" s="21">
        <f t="shared" si="71"/>
        <v>41.657142856431236</v>
      </c>
      <c r="K269" s="21">
        <f t="shared" si="70"/>
        <v>97.19999999613606</v>
      </c>
      <c r="L269" s="26">
        <f t="shared" si="73"/>
        <v>6.4799999998447415</v>
      </c>
      <c r="M269" s="26">
        <f t="shared" si="74"/>
        <v>4.628571428492214</v>
      </c>
      <c r="N269" s="26">
        <f t="shared" si="75"/>
        <v>10.799999999568728</v>
      </c>
      <c r="O269" s="18">
        <f t="shared" si="76"/>
        <v>-74.66770413741473</v>
      </c>
      <c r="P269" s="18">
        <f t="shared" si="77"/>
        <v>74.66770413741473</v>
      </c>
      <c r="Q269" s="31">
        <f t="shared" si="78"/>
        <v>-700.0000000000684</v>
      </c>
      <c r="R269" s="31">
        <f t="shared" si="84"/>
        <v>-700.0000000000282</v>
      </c>
      <c r="S269" s="31">
        <f t="shared" si="85"/>
        <v>-700.0000000001622</v>
      </c>
    </row>
    <row r="270" spans="1:19" ht="12.75">
      <c r="A270" s="19">
        <f t="shared" si="79"/>
        <v>57.17647058689122</v>
      </c>
      <c r="B270" s="3">
        <f t="shared" si="68"/>
        <v>0.05100000000120275</v>
      </c>
      <c r="C270" s="3">
        <f t="shared" si="72"/>
        <v>-100</v>
      </c>
      <c r="D270" s="3">
        <v>60.0510000000012</v>
      </c>
      <c r="E270" s="3">
        <v>60</v>
      </c>
      <c r="F270" s="20">
        <f t="shared" si="80"/>
      </c>
      <c r="G270" s="20">
        <f t="shared" si="81"/>
      </c>
      <c r="H270" s="20">
        <f t="shared" si="82"/>
      </c>
      <c r="I270" s="21">
        <f t="shared" si="83"/>
        <v>57.17647058689122</v>
      </c>
      <c r="J270" s="21">
        <f t="shared" si="71"/>
        <v>41.07042253451684</v>
      </c>
      <c r="K270" s="21">
        <f t="shared" si="70"/>
        <v>94.06451612539932</v>
      </c>
      <c r="L270" s="26">
        <f t="shared" si="73"/>
        <v>6.352941176320764</v>
      </c>
      <c r="M270" s="26">
        <f t="shared" si="74"/>
        <v>4.563380281612836</v>
      </c>
      <c r="N270" s="26">
        <f t="shared" si="75"/>
        <v>10.4516129028203</v>
      </c>
      <c r="O270" s="18">
        <f t="shared" si="76"/>
        <v>-74.66770413741473</v>
      </c>
      <c r="P270" s="18">
        <f t="shared" si="77"/>
        <v>74.66770413741473</v>
      </c>
      <c r="Q270" s="31">
        <f t="shared" si="78"/>
        <v>-700.0000000000684</v>
      </c>
      <c r="R270" s="31">
        <f t="shared" si="84"/>
        <v>-700.000000000029</v>
      </c>
      <c r="S270" s="31">
        <f t="shared" si="85"/>
        <v>-700.0000000001592</v>
      </c>
    </row>
    <row r="271" spans="1:19" ht="12.75">
      <c r="A271" s="19">
        <f t="shared" si="79"/>
        <v>56.07692307563279</v>
      </c>
      <c r="B271" s="3">
        <f t="shared" si="68"/>
        <v>0.05200000000120042</v>
      </c>
      <c r="C271" s="3">
        <f t="shared" si="72"/>
        <v>-100</v>
      </c>
      <c r="D271" s="3">
        <v>60.0520000000012</v>
      </c>
      <c r="E271" s="3">
        <v>60</v>
      </c>
      <c r="F271" s="20">
        <f t="shared" si="80"/>
      </c>
      <c r="G271" s="20">
        <f t="shared" si="81"/>
      </c>
      <c r="H271" s="20">
        <f t="shared" si="82"/>
      </c>
      <c r="I271" s="21">
        <f t="shared" si="83"/>
        <v>56.07692307563279</v>
      </c>
      <c r="J271" s="21">
        <f t="shared" si="71"/>
        <v>40.49999999932608</v>
      </c>
      <c r="K271" s="21">
        <f t="shared" si="70"/>
        <v>91.12499999659742</v>
      </c>
      <c r="L271" s="26">
        <f t="shared" si="73"/>
        <v>6.230769230625392</v>
      </c>
      <c r="M271" s="26">
        <f t="shared" si="74"/>
        <v>4.499999999924973</v>
      </c>
      <c r="N271" s="26">
        <f t="shared" si="75"/>
        <v>10.12499999962018</v>
      </c>
      <c r="O271" s="18">
        <f t="shared" si="76"/>
        <v>-74.66770413741473</v>
      </c>
      <c r="P271" s="18">
        <f t="shared" si="77"/>
        <v>74.66770413741473</v>
      </c>
      <c r="Q271" s="31">
        <f t="shared" si="78"/>
        <v>-700.0000000000684</v>
      </c>
      <c r="R271" s="31">
        <f t="shared" si="84"/>
        <v>-700.0000000000294</v>
      </c>
      <c r="S271" s="31">
        <f t="shared" si="85"/>
        <v>-700.0000000001561</v>
      </c>
    </row>
    <row r="272" spans="1:19" ht="12.75">
      <c r="A272" s="19">
        <f t="shared" si="79"/>
        <v>55.018867923288745</v>
      </c>
      <c r="B272" s="3">
        <f t="shared" si="68"/>
        <v>0.05300000000119809</v>
      </c>
      <c r="C272" s="3">
        <f t="shared" si="72"/>
        <v>-100</v>
      </c>
      <c r="D272" s="3">
        <v>60.0530000000012</v>
      </c>
      <c r="E272" s="3">
        <v>60</v>
      </c>
      <c r="F272" s="20">
        <f t="shared" si="80"/>
      </c>
      <c r="G272" s="20">
        <f t="shared" si="81"/>
      </c>
      <c r="H272" s="20">
        <f t="shared" si="82"/>
      </c>
      <c r="I272" s="21">
        <f t="shared" si="83"/>
        <v>55.018867923288745</v>
      </c>
      <c r="J272" s="21">
        <f t="shared" si="71"/>
        <v>39.94520547879778</v>
      </c>
      <c r="K272" s="21">
        <f t="shared" si="70"/>
        <v>88.36363636044332</v>
      </c>
      <c r="L272" s="26">
        <f t="shared" si="73"/>
        <v>6.113207547031619</v>
      </c>
      <c r="M272" s="26">
        <f t="shared" si="74"/>
        <v>4.438356164310718</v>
      </c>
      <c r="N272" s="26">
        <f t="shared" si="75"/>
        <v>9.818181817825362</v>
      </c>
      <c r="O272" s="18">
        <f t="shared" si="76"/>
        <v>-74.66770413741473</v>
      </c>
      <c r="P272" s="18">
        <f t="shared" si="77"/>
        <v>74.66770413741473</v>
      </c>
      <c r="Q272" s="31">
        <f t="shared" si="78"/>
        <v>-700.0000000000684</v>
      </c>
      <c r="R272" s="31">
        <f t="shared" si="84"/>
        <v>-700.0000000000298</v>
      </c>
      <c r="S272" s="31">
        <f t="shared" si="85"/>
        <v>-700.0000000001535</v>
      </c>
    </row>
    <row r="273" spans="1:19" ht="12.75">
      <c r="A273" s="19">
        <f t="shared" si="79"/>
        <v>53.99999999880123</v>
      </c>
      <c r="B273" s="3">
        <f t="shared" si="68"/>
        <v>0.054000000001202864</v>
      </c>
      <c r="C273" s="3">
        <f t="shared" si="72"/>
        <v>-100</v>
      </c>
      <c r="D273" s="3">
        <v>60.0540000000012</v>
      </c>
      <c r="E273" s="3">
        <v>60</v>
      </c>
      <c r="F273" s="20">
        <f t="shared" si="80"/>
      </c>
      <c r="G273" s="20">
        <f t="shared" si="81"/>
      </c>
      <c r="H273" s="20">
        <f t="shared" si="82"/>
      </c>
      <c r="I273" s="21">
        <f t="shared" si="83"/>
        <v>53.99999999880123</v>
      </c>
      <c r="J273" s="21">
        <f t="shared" si="71"/>
        <v>39.4054054047662</v>
      </c>
      <c r="K273" s="21">
        <f t="shared" si="70"/>
        <v>85.76470587933312</v>
      </c>
      <c r="L273" s="26">
        <f t="shared" si="73"/>
        <v>5.999999999866348</v>
      </c>
      <c r="M273" s="26">
        <f t="shared" si="74"/>
        <v>4.378378378307207</v>
      </c>
      <c r="N273" s="26">
        <f t="shared" si="75"/>
        <v>9.529411764368747</v>
      </c>
      <c r="O273" s="18">
        <f t="shared" si="76"/>
        <v>-74.66770413741473</v>
      </c>
      <c r="P273" s="18">
        <f t="shared" si="77"/>
        <v>74.66770413741473</v>
      </c>
      <c r="Q273" s="31">
        <f t="shared" si="78"/>
        <v>-700.0000000000684</v>
      </c>
      <c r="R273" s="31">
        <f t="shared" si="84"/>
        <v>-700.0000000000304</v>
      </c>
      <c r="S273" s="31">
        <f t="shared" si="85"/>
        <v>-700.000000000151</v>
      </c>
    </row>
    <row r="274" spans="1:19" ht="12.75">
      <c r="A274" s="19">
        <f t="shared" si="79"/>
        <v>53.01818181702856</v>
      </c>
      <c r="B274" s="3">
        <f t="shared" si="68"/>
        <v>0.05500000000120053</v>
      </c>
      <c r="C274" s="3">
        <f t="shared" si="72"/>
        <v>-100</v>
      </c>
      <c r="D274" s="3">
        <v>60.0550000000012</v>
      </c>
      <c r="E274" s="3">
        <v>60</v>
      </c>
      <c r="F274" s="20">
        <f t="shared" si="80"/>
      </c>
      <c r="G274" s="20">
        <f t="shared" si="81"/>
      </c>
      <c r="H274" s="20">
        <f t="shared" si="82"/>
      </c>
      <c r="I274" s="21">
        <f t="shared" si="83"/>
        <v>53.01818181702856</v>
      </c>
      <c r="J274" s="21">
        <f t="shared" si="71"/>
        <v>38.879999999378974</v>
      </c>
      <c r="K274" s="21">
        <f t="shared" si="70"/>
        <v>83.31428571144171</v>
      </c>
      <c r="L274" s="26">
        <f t="shared" si="73"/>
        <v>5.890909090780505</v>
      </c>
      <c r="M274" s="26">
        <f t="shared" si="74"/>
        <v>4.3199999999308485</v>
      </c>
      <c r="N274" s="26">
        <f t="shared" si="75"/>
        <v>9.257142856825329</v>
      </c>
      <c r="O274" s="18">
        <f t="shared" si="76"/>
        <v>-74.66770413741473</v>
      </c>
      <c r="P274" s="18">
        <f t="shared" si="77"/>
        <v>74.66770413741473</v>
      </c>
      <c r="Q274" s="31">
        <f t="shared" si="78"/>
        <v>-700.0000000000684</v>
      </c>
      <c r="R274" s="31">
        <f t="shared" si="84"/>
        <v>-700.0000000000309</v>
      </c>
      <c r="S274" s="31">
        <f t="shared" si="85"/>
        <v>-700.0000000001487</v>
      </c>
    </row>
    <row r="275" spans="1:19" ht="12.75">
      <c r="A275" s="19">
        <f t="shared" si="79"/>
        <v>52.071428570318375</v>
      </c>
      <c r="B275" s="3">
        <f t="shared" si="68"/>
        <v>0.0560000000011982</v>
      </c>
      <c r="C275" s="3">
        <f t="shared" si="72"/>
        <v>-100</v>
      </c>
      <c r="D275" s="3">
        <v>60.0560000000012</v>
      </c>
      <c r="E275" s="3">
        <v>60</v>
      </c>
      <c r="F275" s="20">
        <f t="shared" si="80"/>
      </c>
      <c r="G275" s="20">
        <f t="shared" si="81"/>
      </c>
      <c r="H275" s="20">
        <f t="shared" si="82"/>
      </c>
      <c r="I275" s="21">
        <f t="shared" si="83"/>
        <v>52.071428570318375</v>
      </c>
      <c r="J275" s="21">
        <f t="shared" si="71"/>
        <v>38.368421052028</v>
      </c>
      <c r="K275" s="21">
        <f t="shared" si="70"/>
        <v>80.99999999731722</v>
      </c>
      <c r="L275" s="26">
        <f t="shared" si="73"/>
        <v>5.78571428559049</v>
      </c>
      <c r="M275" s="26">
        <f t="shared" si="74"/>
        <v>4.26315789466963</v>
      </c>
      <c r="N275" s="26">
        <f t="shared" si="75"/>
        <v>8.99999999970045</v>
      </c>
      <c r="O275" s="18">
        <f t="shared" si="76"/>
        <v>-74.66770413741473</v>
      </c>
      <c r="P275" s="18">
        <f t="shared" si="77"/>
        <v>74.66770413741473</v>
      </c>
      <c r="Q275" s="31">
        <f t="shared" si="78"/>
        <v>-700.0000000000684</v>
      </c>
      <c r="R275" s="31">
        <f t="shared" si="84"/>
        <v>-700.0000000000315</v>
      </c>
      <c r="S275" s="31">
        <f t="shared" si="85"/>
        <v>-700.0000000001464</v>
      </c>
    </row>
    <row r="276" spans="1:19" ht="12.75">
      <c r="A276" s="19">
        <f t="shared" si="79"/>
        <v>51.157894735766305</v>
      </c>
      <c r="B276" s="3">
        <f aca="true" t="shared" si="86" ref="B276:B339">+D276-E276</f>
        <v>0.05700000000120298</v>
      </c>
      <c r="C276" s="3">
        <f t="shared" si="72"/>
        <v>-100</v>
      </c>
      <c r="D276" s="3">
        <v>60.0570000000012</v>
      </c>
      <c r="E276" s="3">
        <v>60</v>
      </c>
      <c r="F276" s="20">
        <f t="shared" si="80"/>
      </c>
      <c r="G276" s="20">
        <f t="shared" si="81"/>
      </c>
      <c r="H276" s="20">
        <f t="shared" si="82"/>
      </c>
      <c r="I276" s="21">
        <f t="shared" si="83"/>
        <v>51.157894735766305</v>
      </c>
      <c r="J276" s="21">
        <f t="shared" si="71"/>
        <v>37.870129869539554</v>
      </c>
      <c r="K276" s="21">
        <f t="shared" si="70"/>
        <v>78.81081080826108</v>
      </c>
      <c r="L276" s="26">
        <f t="shared" si="73"/>
        <v>5.684210526195824</v>
      </c>
      <c r="M276" s="26">
        <f t="shared" si="74"/>
        <v>4.2077922077264684</v>
      </c>
      <c r="N276" s="26">
        <f t="shared" si="75"/>
        <v>8.756756756472049</v>
      </c>
      <c r="O276" s="18">
        <f t="shared" si="76"/>
        <v>-74.66770413741473</v>
      </c>
      <c r="P276" s="18">
        <f t="shared" si="77"/>
        <v>74.66770413741473</v>
      </c>
      <c r="Q276" s="31">
        <f t="shared" si="78"/>
        <v>-700.0000000000684</v>
      </c>
      <c r="R276" s="31">
        <f t="shared" si="84"/>
        <v>-700.0000000000318</v>
      </c>
      <c r="S276" s="31">
        <f t="shared" si="85"/>
        <v>-700.0000000001443</v>
      </c>
    </row>
    <row r="277" spans="1:19" ht="12.75">
      <c r="A277" s="19">
        <f t="shared" si="79"/>
        <v>50.27586206792858</v>
      </c>
      <c r="B277" s="3">
        <f t="shared" si="86"/>
        <v>0.05800000000120065</v>
      </c>
      <c r="C277" s="3">
        <f t="shared" si="72"/>
        <v>-100</v>
      </c>
      <c r="D277" s="3">
        <v>60.0580000000012</v>
      </c>
      <c r="E277" s="3">
        <v>60</v>
      </c>
      <c r="F277" s="20">
        <f t="shared" si="80"/>
      </c>
      <c r="G277" s="20">
        <f t="shared" si="81"/>
      </c>
      <c r="H277" s="20">
        <f t="shared" si="82"/>
      </c>
      <c r="I277" s="21">
        <f t="shared" si="83"/>
        <v>50.27586206792858</v>
      </c>
      <c r="J277" s="21">
        <f t="shared" si="71"/>
        <v>37.38461538404126</v>
      </c>
      <c r="K277" s="21">
        <f t="shared" si="70"/>
        <v>76.73684210285072</v>
      </c>
      <c r="L277" s="26">
        <f t="shared" si="73"/>
        <v>5.586206896436085</v>
      </c>
      <c r="M277" s="26">
        <f t="shared" si="74"/>
        <v>4.153846153782213</v>
      </c>
      <c r="N277" s="26">
        <f t="shared" si="75"/>
        <v>8.526315789204286</v>
      </c>
      <c r="O277" s="18">
        <f t="shared" si="76"/>
        <v>-74.66770413741473</v>
      </c>
      <c r="P277" s="18">
        <f t="shared" si="77"/>
        <v>74.66770413741473</v>
      </c>
      <c r="Q277" s="31">
        <f t="shared" si="78"/>
        <v>-700.0000000000684</v>
      </c>
      <c r="R277" s="31">
        <f t="shared" si="84"/>
        <v>-700.0000000000323</v>
      </c>
      <c r="S277" s="31">
        <f t="shared" si="85"/>
        <v>-700.0000000001424</v>
      </c>
    </row>
    <row r="278" spans="1:19" ht="12.75">
      <c r="A278" s="19">
        <f t="shared" si="79"/>
        <v>49.423728812559254</v>
      </c>
      <c r="B278" s="3">
        <f t="shared" si="86"/>
        <v>0.059000000001198316</v>
      </c>
      <c r="C278" s="3">
        <f t="shared" si="72"/>
        <v>-100</v>
      </c>
      <c r="D278" s="3">
        <v>60.0590000000012</v>
      </c>
      <c r="E278" s="3">
        <v>60</v>
      </c>
      <c r="F278" s="20">
        <f t="shared" si="80"/>
      </c>
      <c r="G278" s="20">
        <f t="shared" si="81"/>
      </c>
      <c r="H278" s="20">
        <f t="shared" si="82"/>
      </c>
      <c r="I278" s="21">
        <f t="shared" si="83"/>
        <v>49.423728812559254</v>
      </c>
      <c r="J278" s="21">
        <f t="shared" si="71"/>
        <v>36.91139240450474</v>
      </c>
      <c r="K278" s="21">
        <f t="shared" si="70"/>
        <v>74.76923076694507</v>
      </c>
      <c r="L278" s="26">
        <f t="shared" si="73"/>
        <v>5.491525423617278</v>
      </c>
      <c r="M278" s="26">
        <f t="shared" si="74"/>
        <v>4.101265822722599</v>
      </c>
      <c r="N278" s="26">
        <f t="shared" si="75"/>
        <v>8.307692307437044</v>
      </c>
      <c r="O278" s="18">
        <f t="shared" si="76"/>
        <v>-74.66770413741473</v>
      </c>
      <c r="P278" s="18">
        <f t="shared" si="77"/>
        <v>74.66770413741473</v>
      </c>
      <c r="Q278" s="31">
        <f t="shared" si="78"/>
        <v>-700.0000000000684</v>
      </c>
      <c r="R278" s="31">
        <f t="shared" si="84"/>
        <v>-700.0000000000329</v>
      </c>
      <c r="S278" s="31">
        <f t="shared" si="85"/>
        <v>-700.0000000001405</v>
      </c>
    </row>
    <row r="279" spans="1:19" ht="12.75">
      <c r="A279" s="19">
        <f t="shared" si="79"/>
        <v>48.59999999902918</v>
      </c>
      <c r="B279" s="3">
        <f t="shared" si="86"/>
        <v>0.06000000000120309</v>
      </c>
      <c r="C279" s="3">
        <f t="shared" si="72"/>
        <v>-100</v>
      </c>
      <c r="D279" s="3">
        <v>60.0600000000012</v>
      </c>
      <c r="E279" s="3">
        <v>60</v>
      </c>
      <c r="F279" s="20">
        <f t="shared" si="80"/>
      </c>
      <c r="G279" s="20">
        <f t="shared" si="81"/>
      </c>
      <c r="H279" s="20">
        <f t="shared" si="82"/>
      </c>
      <c r="I279" s="21">
        <f t="shared" si="83"/>
        <v>48.59999999902918</v>
      </c>
      <c r="J279" s="21">
        <f t="shared" si="71"/>
        <v>36.44999999945318</v>
      </c>
      <c r="K279" s="21">
        <f t="shared" si="70"/>
        <v>72.8999999978186</v>
      </c>
      <c r="L279" s="26">
        <f t="shared" si="73"/>
        <v>5.399999999891722</v>
      </c>
      <c r="M279" s="26">
        <f t="shared" si="74"/>
        <v>4.049999999939093</v>
      </c>
      <c r="N279" s="26">
        <f t="shared" si="75"/>
        <v>8.099999999756374</v>
      </c>
      <c r="O279" s="18">
        <f t="shared" si="76"/>
        <v>-74.66770413741473</v>
      </c>
      <c r="P279" s="18">
        <f t="shared" si="77"/>
        <v>74.66770413741473</v>
      </c>
      <c r="Q279" s="31">
        <f t="shared" si="78"/>
        <v>-700.0000000000684</v>
      </c>
      <c r="R279" s="31">
        <f t="shared" si="84"/>
        <v>-700.0000000000332</v>
      </c>
      <c r="S279" s="31">
        <f t="shared" si="85"/>
        <v>-700.0000000001387</v>
      </c>
    </row>
    <row r="280" spans="1:19" ht="12.75">
      <c r="A280" s="19">
        <f t="shared" si="79"/>
        <v>47.80327868758722</v>
      </c>
      <c r="B280" s="3">
        <f t="shared" si="86"/>
        <v>0.06100000000120076</v>
      </c>
      <c r="C280" s="3">
        <f t="shared" si="72"/>
        <v>-100</v>
      </c>
      <c r="D280" s="3">
        <v>60.0610000000012</v>
      </c>
      <c r="E280" s="3">
        <v>60</v>
      </c>
      <c r="F280" s="20">
        <f t="shared" si="80"/>
      </c>
      <c r="G280" s="20">
        <f t="shared" si="81"/>
      </c>
      <c r="H280" s="20">
        <f t="shared" si="82"/>
      </c>
      <c r="I280" s="21">
        <f t="shared" si="83"/>
        <v>47.80327868758722</v>
      </c>
      <c r="J280" s="21">
        <f t="shared" si="71"/>
        <v>35.99999999946767</v>
      </c>
      <c r="K280" s="21">
        <f t="shared" si="70"/>
        <v>71.12195121744007</v>
      </c>
      <c r="L280" s="26">
        <f t="shared" si="73"/>
        <v>5.311475409731511</v>
      </c>
      <c r="M280" s="26">
        <f t="shared" si="74"/>
        <v>3.9999999999407025</v>
      </c>
      <c r="N280" s="26">
        <f t="shared" si="75"/>
        <v>7.902439024158806</v>
      </c>
      <c r="O280" s="18">
        <f t="shared" si="76"/>
        <v>-74.66770413741473</v>
      </c>
      <c r="P280" s="18">
        <f t="shared" si="77"/>
        <v>74.66770413741473</v>
      </c>
      <c r="Q280" s="31">
        <f t="shared" si="78"/>
        <v>-700.0000000000684</v>
      </c>
      <c r="R280" s="31">
        <f t="shared" si="84"/>
        <v>-700.0000000000338</v>
      </c>
      <c r="S280" s="31">
        <f t="shared" si="85"/>
        <v>-700.000000000137</v>
      </c>
    </row>
    <row r="281" spans="1:19" ht="12.75">
      <c r="A281" s="19">
        <f t="shared" si="79"/>
        <v>47.032258063610584</v>
      </c>
      <c r="B281" s="3">
        <f t="shared" si="86"/>
        <v>0.06200000000119843</v>
      </c>
      <c r="C281" s="3">
        <f t="shared" si="72"/>
        <v>-100</v>
      </c>
      <c r="D281" s="3">
        <v>60.0620000000012</v>
      </c>
      <c r="E281" s="3">
        <v>60</v>
      </c>
      <c r="F281" s="20">
        <f t="shared" si="80"/>
      </c>
      <c r="G281" s="20">
        <f t="shared" si="81"/>
      </c>
      <c r="H281" s="20">
        <f t="shared" si="82"/>
      </c>
      <c r="I281" s="21">
        <f t="shared" si="83"/>
        <v>47.032258063610584</v>
      </c>
      <c r="J281" s="21">
        <f t="shared" si="71"/>
        <v>35.560975609237715</v>
      </c>
      <c r="K281" s="21">
        <f t="shared" si="70"/>
        <v>69.42857142660078</v>
      </c>
      <c r="L281" s="26">
        <f t="shared" si="73"/>
        <v>5.2258064515118905</v>
      </c>
      <c r="M281" s="26">
        <f t="shared" si="74"/>
        <v>3.951219512137374</v>
      </c>
      <c r="N281" s="26">
        <f t="shared" si="75"/>
        <v>7.7142857140655945</v>
      </c>
      <c r="O281" s="18">
        <f t="shared" si="76"/>
        <v>-74.66770413741473</v>
      </c>
      <c r="P281" s="18">
        <f t="shared" si="77"/>
        <v>74.66770413741473</v>
      </c>
      <c r="Q281" s="31">
        <f t="shared" si="78"/>
        <v>-700.0000000000684</v>
      </c>
      <c r="R281" s="31">
        <f t="shared" si="84"/>
        <v>-700.0000000000341</v>
      </c>
      <c r="S281" s="31">
        <f t="shared" si="85"/>
        <v>-700.0000000001352</v>
      </c>
    </row>
    <row r="282" spans="1:19" ht="12.75">
      <c r="A282" s="19">
        <f t="shared" si="79"/>
        <v>46.28571428476072</v>
      </c>
      <c r="B282" s="3">
        <f t="shared" si="86"/>
        <v>0.06300000000130268</v>
      </c>
      <c r="C282" s="3">
        <f t="shared" si="72"/>
        <v>-100</v>
      </c>
      <c r="D282" s="3">
        <v>60.0630000000013</v>
      </c>
      <c r="E282" s="3">
        <v>60</v>
      </c>
      <c r="F282" s="20">
        <f t="shared" si="80"/>
      </c>
      <c r="G282" s="20">
        <f t="shared" si="81"/>
      </c>
      <c r="H282" s="20">
        <f t="shared" si="82"/>
      </c>
      <c r="I282" s="21">
        <f t="shared" si="83"/>
        <v>46.28571428476072</v>
      </c>
      <c r="J282" s="21">
        <f t="shared" si="71"/>
        <v>35.132530119931864</v>
      </c>
      <c r="K282" s="21">
        <f t="shared" si="70"/>
        <v>67.81395348632775</v>
      </c>
      <c r="L282" s="26">
        <f t="shared" si="73"/>
        <v>5.142857142750801</v>
      </c>
      <c r="M282" s="26">
        <f t="shared" si="74"/>
        <v>3.9036144577700576</v>
      </c>
      <c r="N282" s="26">
        <f t="shared" si="75"/>
        <v>7.5348837207019645</v>
      </c>
      <c r="O282" s="18">
        <f t="shared" si="76"/>
        <v>-74.66770413741473</v>
      </c>
      <c r="P282" s="18">
        <f t="shared" si="77"/>
        <v>74.66770413741473</v>
      </c>
      <c r="Q282" s="31">
        <f t="shared" si="78"/>
        <v>-700.0000000000684</v>
      </c>
      <c r="R282" s="31">
        <f t="shared" si="84"/>
        <v>-700.0000000000344</v>
      </c>
      <c r="S282" s="31">
        <f t="shared" si="85"/>
        <v>-700.0000000001338</v>
      </c>
    </row>
    <row r="283" spans="1:19" ht="12.75">
      <c r="A283" s="19">
        <f t="shared" si="79"/>
        <v>45.562499999077716</v>
      </c>
      <c r="B283" s="3">
        <f t="shared" si="86"/>
        <v>0.06400000000130035</v>
      </c>
      <c r="C283" s="3">
        <f t="shared" si="72"/>
        <v>-100</v>
      </c>
      <c r="D283" s="3">
        <v>60.0640000000013</v>
      </c>
      <c r="E283" s="3">
        <v>60</v>
      </c>
      <c r="F283" s="20">
        <f t="shared" si="80"/>
      </c>
      <c r="G283" s="20">
        <f t="shared" si="81"/>
      </c>
      <c r="H283" s="20">
        <f t="shared" si="82"/>
      </c>
      <c r="I283" s="21">
        <f t="shared" si="83"/>
        <v>45.562499999077716</v>
      </c>
      <c r="J283" s="21">
        <f t="shared" si="71"/>
        <v>34.71428571374967</v>
      </c>
      <c r="K283" s="21">
        <f t="shared" si="70"/>
        <v>66.27272727077842</v>
      </c>
      <c r="L283" s="26">
        <f t="shared" si="73"/>
        <v>5.06249999989714</v>
      </c>
      <c r="M283" s="26">
        <f t="shared" si="74"/>
        <v>3.8571428570831463</v>
      </c>
      <c r="N283" s="26">
        <f t="shared" si="75"/>
        <v>7.363636363418744</v>
      </c>
      <c r="O283" s="18">
        <f t="shared" si="76"/>
        <v>-74.66770413741473</v>
      </c>
      <c r="P283" s="18">
        <f t="shared" si="77"/>
        <v>74.66770413741473</v>
      </c>
      <c r="Q283" s="31">
        <f t="shared" si="78"/>
        <v>-700.0000000000684</v>
      </c>
      <c r="R283" s="31">
        <f t="shared" si="84"/>
        <v>-700.000000000035</v>
      </c>
      <c r="S283" s="31">
        <f t="shared" si="85"/>
        <v>-700.0000000001321</v>
      </c>
    </row>
    <row r="284" spans="1:19" ht="12.75">
      <c r="A284" s="19">
        <f t="shared" si="79"/>
        <v>44.861538460645995</v>
      </c>
      <c r="B284" s="3">
        <f t="shared" si="86"/>
        <v>0.06500000000129802</v>
      </c>
      <c r="C284" s="3">
        <f t="shared" si="72"/>
        <v>-100</v>
      </c>
      <c r="D284" s="3">
        <v>60.0650000000013</v>
      </c>
      <c r="E284" s="3">
        <v>60</v>
      </c>
      <c r="F284" s="20">
        <f t="shared" si="80"/>
      </c>
      <c r="G284" s="20">
        <f t="shared" si="81"/>
      </c>
      <c r="H284" s="20">
        <f t="shared" si="82"/>
      </c>
      <c r="I284" s="21">
        <f t="shared" si="83"/>
        <v>44.861538460645995</v>
      </c>
      <c r="J284" s="21">
        <f t="shared" si="71"/>
        <v>34.305882352418635</v>
      </c>
      <c r="K284" s="21">
        <f t="shared" si="70"/>
        <v>64.79999999814027</v>
      </c>
      <c r="L284" s="26">
        <f t="shared" si="73"/>
        <v>4.984615384515844</v>
      </c>
      <c r="M284" s="26">
        <f t="shared" si="74"/>
        <v>3.8117647058241437</v>
      </c>
      <c r="N284" s="26">
        <f t="shared" si="75"/>
        <v>7.1999999997923165</v>
      </c>
      <c r="O284" s="18">
        <f t="shared" si="76"/>
        <v>-74.66770413741473</v>
      </c>
      <c r="P284" s="18">
        <f t="shared" si="77"/>
        <v>74.66770413741473</v>
      </c>
      <c r="Q284" s="31">
        <f t="shared" si="78"/>
        <v>-700.0000000000682</v>
      </c>
      <c r="R284" s="31">
        <f t="shared" si="84"/>
        <v>-700.0000000000351</v>
      </c>
      <c r="S284" s="31">
        <f t="shared" si="85"/>
        <v>-700.0000000001307</v>
      </c>
    </row>
    <row r="285" spans="1:19" ht="12.75">
      <c r="A285" s="19">
        <f t="shared" si="79"/>
        <v>44.18181818094941</v>
      </c>
      <c r="B285" s="3">
        <f t="shared" si="86"/>
        <v>0.0660000000013028</v>
      </c>
      <c r="C285" s="3">
        <f t="shared" si="72"/>
        <v>-100</v>
      </c>
      <c r="D285" s="3">
        <v>60.0660000000013</v>
      </c>
      <c r="E285" s="3">
        <v>60</v>
      </c>
      <c r="F285" s="20">
        <f t="shared" si="80"/>
      </c>
      <c r="G285" s="20">
        <f t="shared" si="81"/>
      </c>
      <c r="H285" s="20">
        <f t="shared" si="82"/>
      </c>
      <c r="I285" s="21">
        <f t="shared" si="83"/>
        <v>44.18181818094941</v>
      </c>
      <c r="J285" s="21">
        <f t="shared" si="71"/>
        <v>33.90697674367374</v>
      </c>
      <c r="K285" s="21">
        <f t="shared" si="70"/>
        <v>63.39130434603986</v>
      </c>
      <c r="L285" s="26">
        <f t="shared" si="73"/>
        <v>4.909090908994007</v>
      </c>
      <c r="M285" s="26">
        <f t="shared" si="74"/>
        <v>3.7674418604080437</v>
      </c>
      <c r="N285" s="26">
        <f t="shared" si="75"/>
        <v>7.043478260670082</v>
      </c>
      <c r="O285" s="18">
        <f t="shared" si="76"/>
        <v>-74.66770413741473</v>
      </c>
      <c r="P285" s="18">
        <f t="shared" si="77"/>
        <v>74.66770413741473</v>
      </c>
      <c r="Q285" s="31">
        <f t="shared" si="78"/>
        <v>-700.0000000000684</v>
      </c>
      <c r="R285" s="31">
        <f t="shared" si="84"/>
        <v>-700.0000000000357</v>
      </c>
      <c r="S285" s="31">
        <f t="shared" si="85"/>
        <v>-700.0000000001295</v>
      </c>
    </row>
    <row r="286" spans="1:19" ht="12.75">
      <c r="A286" s="19">
        <f t="shared" si="79"/>
        <v>43.522388058860024</v>
      </c>
      <c r="B286" s="3">
        <f t="shared" si="86"/>
        <v>0.06700000000130046</v>
      </c>
      <c r="C286" s="3">
        <f t="shared" si="72"/>
        <v>-100</v>
      </c>
      <c r="D286" s="3">
        <v>60.0670000000013</v>
      </c>
      <c r="E286" s="3">
        <v>60</v>
      </c>
      <c r="F286" s="20">
        <f t="shared" si="80"/>
      </c>
      <c r="G286" s="20">
        <f t="shared" si="81"/>
      </c>
      <c r="H286" s="20">
        <f t="shared" si="82"/>
      </c>
      <c r="I286" s="21">
        <f t="shared" si="83"/>
        <v>43.522388058860024</v>
      </c>
      <c r="J286" s="21">
        <f t="shared" si="71"/>
        <v>33.517241378810674</v>
      </c>
      <c r="K286" s="21">
        <f t="shared" si="70"/>
        <v>62.04255318978151</v>
      </c>
      <c r="L286" s="26">
        <f t="shared" si="73"/>
        <v>4.835820895428525</v>
      </c>
      <c r="M286" s="26">
        <f t="shared" si="74"/>
        <v>3.7241379309788143</v>
      </c>
      <c r="N286" s="26">
        <f t="shared" si="75"/>
        <v>6.893617021085853</v>
      </c>
      <c r="O286" s="18">
        <f t="shared" si="76"/>
        <v>-74.66770413741473</v>
      </c>
      <c r="P286" s="18">
        <f t="shared" si="77"/>
        <v>74.66770413741473</v>
      </c>
      <c r="Q286" s="31">
        <f t="shared" si="78"/>
        <v>-700.0000000000684</v>
      </c>
      <c r="R286" s="31">
        <f t="shared" si="84"/>
        <v>-700.0000000000363</v>
      </c>
      <c r="S286" s="31">
        <f t="shared" si="85"/>
        <v>-700.0000000001281</v>
      </c>
    </row>
    <row r="287" spans="1:19" ht="12.75">
      <c r="A287" s="19">
        <f t="shared" si="79"/>
        <v>42.88235294036109</v>
      </c>
      <c r="B287" s="3">
        <f t="shared" si="86"/>
        <v>0.06800000000129813</v>
      </c>
      <c r="C287" s="3">
        <f t="shared" si="72"/>
        <v>-100</v>
      </c>
      <c r="D287" s="3">
        <v>60.0680000000013</v>
      </c>
      <c r="E287" s="3">
        <v>60</v>
      </c>
      <c r="F287" s="20">
        <f t="shared" si="80"/>
      </c>
      <c r="G287" s="20">
        <f t="shared" si="81"/>
      </c>
      <c r="H287" s="20">
        <f t="shared" si="82"/>
      </c>
      <c r="I287" s="21">
        <f t="shared" si="83"/>
        <v>42.88235294036109</v>
      </c>
      <c r="J287" s="21">
        <f t="shared" si="71"/>
        <v>33.13636363587616</v>
      </c>
      <c r="K287" s="21">
        <f t="shared" si="70"/>
        <v>60.74999999836561</v>
      </c>
      <c r="L287" s="26">
        <f t="shared" si="73"/>
        <v>4.764705882261982</v>
      </c>
      <c r="M287" s="26">
        <f t="shared" si="74"/>
        <v>3.681818181763869</v>
      </c>
      <c r="N287" s="26">
        <f t="shared" si="75"/>
        <v>6.749999999817449</v>
      </c>
      <c r="O287" s="18">
        <f t="shared" si="76"/>
        <v>-74.66770413741473</v>
      </c>
      <c r="P287" s="18">
        <f t="shared" si="77"/>
        <v>74.66770413741473</v>
      </c>
      <c r="Q287" s="31">
        <f t="shared" si="78"/>
        <v>-700.0000000000684</v>
      </c>
      <c r="R287" s="31">
        <f t="shared" si="84"/>
        <v>-700.0000000000364</v>
      </c>
      <c r="S287" s="31">
        <f t="shared" si="85"/>
        <v>-700.0000000001269</v>
      </c>
    </row>
    <row r="288" spans="1:19" ht="12.75">
      <c r="A288" s="19">
        <f t="shared" si="79"/>
        <v>42.26086956442259</v>
      </c>
      <c r="B288" s="3">
        <f t="shared" si="86"/>
        <v>0.06900000000130291</v>
      </c>
      <c r="C288" s="3">
        <f t="shared" si="72"/>
        <v>-100</v>
      </c>
      <c r="D288" s="3">
        <v>60.0690000000013</v>
      </c>
      <c r="E288" s="3">
        <v>60</v>
      </c>
      <c r="F288" s="20">
        <f t="shared" si="80"/>
      </c>
      <c r="G288" s="20">
        <f t="shared" si="81"/>
      </c>
      <c r="H288" s="20">
        <f t="shared" si="82"/>
      </c>
      <c r="I288" s="21">
        <f t="shared" si="83"/>
        <v>42.26086956442259</v>
      </c>
      <c r="J288" s="21">
        <f t="shared" si="71"/>
        <v>32.76404494334191</v>
      </c>
      <c r="K288" s="21">
        <f t="shared" si="70"/>
        <v>59.510204080058585</v>
      </c>
      <c r="L288" s="26">
        <f t="shared" si="73"/>
        <v>4.695652173824376</v>
      </c>
      <c r="M288" s="26">
        <f t="shared" si="74"/>
        <v>3.6404494381489525</v>
      </c>
      <c r="N288" s="26">
        <f t="shared" si="75"/>
        <v>6.6122448977833646</v>
      </c>
      <c r="O288" s="18">
        <f t="shared" si="76"/>
        <v>-74.66770413741473</v>
      </c>
      <c r="P288" s="18">
        <f t="shared" si="77"/>
        <v>74.66770413741473</v>
      </c>
      <c r="Q288" s="31">
        <f t="shared" si="78"/>
        <v>-700.0000000000682</v>
      </c>
      <c r="R288" s="31">
        <f t="shared" si="84"/>
        <v>-700.0000000000367</v>
      </c>
      <c r="S288" s="31">
        <f t="shared" si="85"/>
        <v>-700.0000000001256</v>
      </c>
    </row>
    <row r="289" spans="1:19" ht="12.75">
      <c r="A289" s="19">
        <f t="shared" si="79"/>
        <v>41.65714285637204</v>
      </c>
      <c r="B289" s="3">
        <f t="shared" si="86"/>
        <v>0.07000000000130058</v>
      </c>
      <c r="C289" s="3">
        <f t="shared" si="72"/>
        <v>-100</v>
      </c>
      <c r="D289" s="3">
        <v>60.0700000000013</v>
      </c>
      <c r="E289" s="3">
        <v>60</v>
      </c>
      <c r="F289" s="20">
        <f t="shared" si="80"/>
      </c>
      <c r="G289" s="20">
        <f t="shared" si="81"/>
      </c>
      <c r="H289" s="20">
        <f t="shared" si="82"/>
      </c>
      <c r="I289" s="21">
        <f t="shared" si="83"/>
        <v>41.65714285637204</v>
      </c>
      <c r="J289" s="21">
        <f t="shared" si="71"/>
        <v>32.39999999953312</v>
      </c>
      <c r="K289" s="21">
        <f t="shared" si="70"/>
        <v>58.31999999849108</v>
      </c>
      <c r="L289" s="26">
        <f t="shared" si="73"/>
        <v>4.62857142848543</v>
      </c>
      <c r="M289" s="26">
        <f t="shared" si="74"/>
        <v>3.5999999999479764</v>
      </c>
      <c r="N289" s="26">
        <f t="shared" si="75"/>
        <v>6.479999999831445</v>
      </c>
      <c r="O289" s="18">
        <f t="shared" si="76"/>
        <v>-74.66770413741473</v>
      </c>
      <c r="P289" s="18">
        <f t="shared" si="77"/>
        <v>74.66770413741473</v>
      </c>
      <c r="Q289" s="31">
        <f t="shared" si="78"/>
        <v>-700.0000000000684</v>
      </c>
      <c r="R289" s="31">
        <f t="shared" si="84"/>
        <v>-700.0000000000372</v>
      </c>
      <c r="S289" s="31">
        <f t="shared" si="85"/>
        <v>-700.0000000001245</v>
      </c>
    </row>
    <row r="290" spans="1:19" ht="12.75">
      <c r="A290" s="19">
        <f t="shared" si="79"/>
        <v>41.070422534463404</v>
      </c>
      <c r="B290" s="3">
        <f t="shared" si="86"/>
        <v>0.07100000000129825</v>
      </c>
      <c r="C290" s="3">
        <f t="shared" si="72"/>
        <v>-100</v>
      </c>
      <c r="D290" s="3">
        <v>60.0710000000013</v>
      </c>
      <c r="E290" s="3">
        <v>60</v>
      </c>
      <c r="F290" s="20">
        <f t="shared" si="80"/>
      </c>
      <c r="G290" s="20">
        <f t="shared" si="81"/>
      </c>
      <c r="H290" s="20">
        <f t="shared" si="82"/>
      </c>
      <c r="I290" s="21">
        <f t="shared" si="83"/>
        <v>41.070422534463404</v>
      </c>
      <c r="J290" s="21">
        <f t="shared" si="71"/>
        <v>32.043956043500216</v>
      </c>
      <c r="K290" s="21">
        <f t="shared" si="70"/>
        <v>57.17647058678766</v>
      </c>
      <c r="L290" s="26">
        <f t="shared" si="73"/>
        <v>4.5633802816066975</v>
      </c>
      <c r="M290" s="26">
        <f t="shared" si="74"/>
        <v>3.560439560388765</v>
      </c>
      <c r="N290" s="26">
        <f t="shared" si="75"/>
        <v>6.352941176308869</v>
      </c>
      <c r="O290" s="18">
        <f t="shared" si="76"/>
        <v>-74.66770413741473</v>
      </c>
      <c r="P290" s="18">
        <f t="shared" si="77"/>
        <v>74.66770413741473</v>
      </c>
      <c r="Q290" s="31">
        <f t="shared" si="78"/>
        <v>-700.0000000000684</v>
      </c>
      <c r="R290" s="31">
        <f t="shared" si="84"/>
        <v>-700.0000000000373</v>
      </c>
      <c r="S290" s="31">
        <f t="shared" si="85"/>
        <v>-700.0000000001235</v>
      </c>
    </row>
    <row r="291" spans="1:19" ht="12.75">
      <c r="A291" s="19">
        <f t="shared" si="79"/>
        <v>40.49999999927012</v>
      </c>
      <c r="B291" s="3">
        <f t="shared" si="86"/>
        <v>0.07200000000130302</v>
      </c>
      <c r="C291" s="3">
        <f t="shared" si="72"/>
        <v>-100</v>
      </c>
      <c r="D291" s="3">
        <v>60.0720000000013</v>
      </c>
      <c r="E291" s="3">
        <v>60</v>
      </c>
      <c r="F291" s="20">
        <f t="shared" si="80"/>
      </c>
      <c r="G291" s="20">
        <f t="shared" si="81"/>
      </c>
      <c r="H291" s="20">
        <f t="shared" si="82"/>
      </c>
      <c r="I291" s="21">
        <f t="shared" si="83"/>
        <v>40.49999999927012</v>
      </c>
      <c r="J291" s="21">
        <f t="shared" si="71"/>
        <v>31.695652173465454</v>
      </c>
      <c r="K291" s="21">
        <f t="shared" si="70"/>
        <v>56.07692307552552</v>
      </c>
      <c r="L291" s="26">
        <f t="shared" si="73"/>
        <v>4.499999999918561</v>
      </c>
      <c r="M291" s="26">
        <f t="shared" si="74"/>
        <v>3.5217391303849026</v>
      </c>
      <c r="N291" s="26">
        <f t="shared" si="75"/>
        <v>6.230769230613099</v>
      </c>
      <c r="O291" s="18">
        <f t="shared" si="76"/>
        <v>-74.66770413741473</v>
      </c>
      <c r="P291" s="18">
        <f t="shared" si="77"/>
        <v>74.66770413741473</v>
      </c>
      <c r="Q291" s="31">
        <f t="shared" si="78"/>
        <v>-700.0000000000684</v>
      </c>
      <c r="R291" s="31">
        <f t="shared" si="84"/>
        <v>-700.0000000000379</v>
      </c>
      <c r="S291" s="31">
        <f t="shared" si="85"/>
        <v>-700.0000000001226</v>
      </c>
    </row>
    <row r="292" spans="1:19" ht="12.75">
      <c r="A292" s="19">
        <f t="shared" si="79"/>
        <v>39.945205478743354</v>
      </c>
      <c r="B292" s="3">
        <f t="shared" si="86"/>
        <v>0.07300000000130069</v>
      </c>
      <c r="C292" s="3">
        <f t="shared" si="72"/>
        <v>-100</v>
      </c>
      <c r="D292" s="3">
        <v>60.0730000000013</v>
      </c>
      <c r="E292" s="3">
        <v>60</v>
      </c>
      <c r="F292" s="20">
        <f t="shared" si="80"/>
      </c>
      <c r="G292" s="20">
        <f t="shared" si="81"/>
      </c>
      <c r="H292" s="20">
        <f t="shared" si="82"/>
      </c>
      <c r="I292" s="21">
        <f t="shared" si="83"/>
        <v>39.945205478743354</v>
      </c>
      <c r="J292" s="21">
        <f t="shared" si="71"/>
        <v>31.354838709240216</v>
      </c>
      <c r="K292" s="21">
        <f t="shared" si="70"/>
        <v>55.01886792318548</v>
      </c>
      <c r="L292" s="26">
        <f t="shared" si="73"/>
        <v>4.43835616430448</v>
      </c>
      <c r="M292" s="26">
        <f t="shared" si="74"/>
        <v>3.4838709676932096</v>
      </c>
      <c r="N292" s="26">
        <f t="shared" si="75"/>
        <v>6.113207547019785</v>
      </c>
      <c r="O292" s="18">
        <f t="shared" si="76"/>
        <v>-74.66770413741473</v>
      </c>
      <c r="P292" s="18">
        <f t="shared" si="77"/>
        <v>74.66770413741473</v>
      </c>
      <c r="Q292" s="31">
        <f t="shared" si="78"/>
        <v>-700.0000000000684</v>
      </c>
      <c r="R292" s="31">
        <f t="shared" si="84"/>
        <v>-700.000000000038</v>
      </c>
      <c r="S292" s="31">
        <f t="shared" si="85"/>
        <v>-700.0000000001213</v>
      </c>
    </row>
    <row r="293" spans="1:19" ht="12.75">
      <c r="A293" s="19">
        <f t="shared" si="79"/>
        <v>39.40540540471701</v>
      </c>
      <c r="B293" s="3">
        <f t="shared" si="86"/>
        <v>0.07400000000129836</v>
      </c>
      <c r="C293" s="3">
        <f t="shared" si="72"/>
        <v>-100</v>
      </c>
      <c r="D293" s="3">
        <v>60.0740000000013</v>
      </c>
      <c r="E293" s="3">
        <v>60</v>
      </c>
      <c r="F293" s="20">
        <f t="shared" si="80"/>
      </c>
      <c r="G293" s="20">
        <f t="shared" si="81"/>
      </c>
      <c r="H293" s="20">
        <f t="shared" si="82"/>
      </c>
      <c r="I293" s="21">
        <f t="shared" si="83"/>
        <v>39.40540540471701</v>
      </c>
      <c r="J293" s="21">
        <f t="shared" si="71"/>
        <v>31.021276595317524</v>
      </c>
      <c r="K293" s="21">
        <f t="shared" si="70"/>
        <v>53.99999999870886</v>
      </c>
      <c r="L293" s="26">
        <f t="shared" si="73"/>
        <v>4.378378378301558</v>
      </c>
      <c r="M293" s="26">
        <f t="shared" si="74"/>
        <v>3.4468085105906887</v>
      </c>
      <c r="N293" s="26">
        <f t="shared" si="75"/>
        <v>5.999999999855738</v>
      </c>
      <c r="O293" s="18">
        <f t="shared" si="76"/>
        <v>-74.66770413741473</v>
      </c>
      <c r="P293" s="18">
        <f t="shared" si="77"/>
        <v>74.66770413741473</v>
      </c>
      <c r="Q293" s="31">
        <f t="shared" si="78"/>
        <v>-700.0000000000684</v>
      </c>
      <c r="R293" s="31">
        <f t="shared" si="84"/>
        <v>-700.0000000000385</v>
      </c>
      <c r="S293" s="31">
        <f t="shared" si="85"/>
        <v>-700.0000000001204</v>
      </c>
    </row>
    <row r="294" spans="1:19" ht="12.75">
      <c r="A294" s="19">
        <f t="shared" si="79"/>
        <v>38.8799999993274</v>
      </c>
      <c r="B294" s="3">
        <f t="shared" si="86"/>
        <v>0.07500000000130314</v>
      </c>
      <c r="C294" s="3">
        <f t="shared" si="72"/>
        <v>-100</v>
      </c>
      <c r="D294" s="3">
        <v>60.0750000000013</v>
      </c>
      <c r="E294" s="3">
        <v>60</v>
      </c>
      <c r="F294" s="20">
        <f t="shared" si="80"/>
      </c>
      <c r="G294" s="20">
        <f t="shared" si="81"/>
      </c>
      <c r="H294" s="20">
        <f t="shared" si="82"/>
      </c>
      <c r="I294" s="21">
        <f t="shared" si="83"/>
        <v>38.8799999993274</v>
      </c>
      <c r="J294" s="21">
        <f t="shared" si="71"/>
        <v>30.694736841685533</v>
      </c>
      <c r="K294" s="21">
        <f t="shared" si="70"/>
        <v>53.018181816932675</v>
      </c>
      <c r="L294" s="26">
        <f t="shared" si="73"/>
        <v>4.319999999924939</v>
      </c>
      <c r="M294" s="26">
        <f t="shared" si="74"/>
        <v>3.41052631574269</v>
      </c>
      <c r="N294" s="26">
        <f t="shared" si="75"/>
        <v>5.890909090769516</v>
      </c>
      <c r="O294" s="18">
        <f t="shared" si="76"/>
        <v>-74.66770413741473</v>
      </c>
      <c r="P294" s="18">
        <f t="shared" si="77"/>
        <v>74.66770413741473</v>
      </c>
      <c r="Q294" s="31">
        <f t="shared" si="78"/>
        <v>-700.0000000000684</v>
      </c>
      <c r="R294" s="31">
        <f t="shared" si="84"/>
        <v>-700.0000000000388</v>
      </c>
      <c r="S294" s="31">
        <f t="shared" si="85"/>
        <v>-700.0000000001196</v>
      </c>
    </row>
    <row r="295" spans="1:19" ht="12.75">
      <c r="A295" s="19">
        <f t="shared" si="79"/>
        <v>38.368421051977776</v>
      </c>
      <c r="B295" s="3">
        <f t="shared" si="86"/>
        <v>0.0760000000013008</v>
      </c>
      <c r="C295" s="3">
        <f t="shared" si="72"/>
        <v>-100</v>
      </c>
      <c r="D295" s="3">
        <v>60.0760000000013</v>
      </c>
      <c r="E295" s="3">
        <v>60</v>
      </c>
      <c r="F295" s="20">
        <f t="shared" si="80"/>
      </c>
      <c r="G295" s="20">
        <f t="shared" si="81"/>
      </c>
      <c r="H295" s="20">
        <f t="shared" si="82"/>
      </c>
      <c r="I295" s="21">
        <f t="shared" si="83"/>
        <v>38.368421051977776</v>
      </c>
      <c r="J295" s="21">
        <f t="shared" si="71"/>
        <v>30.374999999589733</v>
      </c>
      <c r="K295" s="21">
        <f t="shared" si="70"/>
        <v>52.071428570225876</v>
      </c>
      <c r="L295" s="26">
        <f t="shared" si="73"/>
        <v>4.263157894663874</v>
      </c>
      <c r="M295" s="26">
        <f t="shared" si="74"/>
        <v>3.374999999954268</v>
      </c>
      <c r="N295" s="26">
        <f t="shared" si="75"/>
        <v>5.785714285579891</v>
      </c>
      <c r="O295" s="18">
        <f t="shared" si="76"/>
        <v>-74.66770413741473</v>
      </c>
      <c r="P295" s="18">
        <f t="shared" si="77"/>
        <v>74.66770413741473</v>
      </c>
      <c r="Q295" s="31">
        <f t="shared" si="78"/>
        <v>-700.0000000000682</v>
      </c>
      <c r="R295" s="31">
        <f t="shared" si="84"/>
        <v>-700.0000000000391</v>
      </c>
      <c r="S295" s="31">
        <f t="shared" si="85"/>
        <v>-700.0000000001185</v>
      </c>
    </row>
    <row r="296" spans="1:19" ht="12.75">
      <c r="A296" s="19">
        <f t="shared" si="79"/>
        <v>37.87012986949413</v>
      </c>
      <c r="B296" s="3">
        <f t="shared" si="86"/>
        <v>0.07700000000129847</v>
      </c>
      <c r="C296" s="3">
        <f t="shared" si="72"/>
        <v>-100</v>
      </c>
      <c r="D296" s="3">
        <v>60.0770000000013</v>
      </c>
      <c r="E296" s="3">
        <v>60</v>
      </c>
      <c r="F296" s="20">
        <f t="shared" si="80"/>
      </c>
      <c r="G296" s="20">
        <f t="shared" si="81"/>
      </c>
      <c r="H296" s="20">
        <f t="shared" si="82"/>
      </c>
      <c r="I296" s="21">
        <f t="shared" si="83"/>
        <v>37.87012986949413</v>
      </c>
      <c r="J296" s="21">
        <f t="shared" si="71"/>
        <v>30.061855669701984</v>
      </c>
      <c r="K296" s="21">
        <f t="shared" si="70"/>
        <v>51.1578947356834</v>
      </c>
      <c r="L296" s="26">
        <f t="shared" si="73"/>
        <v>4.20779220772125</v>
      </c>
      <c r="M296" s="26">
        <f t="shared" si="74"/>
        <v>3.340206185522297</v>
      </c>
      <c r="N296" s="26">
        <f t="shared" si="75"/>
        <v>5.684210526186302</v>
      </c>
      <c r="O296" s="18">
        <f t="shared" si="76"/>
        <v>-74.66770413741473</v>
      </c>
      <c r="P296" s="18">
        <f t="shared" si="77"/>
        <v>74.66770413741473</v>
      </c>
      <c r="Q296" s="31">
        <f t="shared" si="78"/>
        <v>-700.0000000000684</v>
      </c>
      <c r="R296" s="31">
        <f t="shared" si="84"/>
        <v>-700.0000000000392</v>
      </c>
      <c r="S296" s="31">
        <f t="shared" si="85"/>
        <v>-700.0000000001178</v>
      </c>
    </row>
    <row r="297" spans="1:19" ht="12.75">
      <c r="A297" s="19">
        <f t="shared" si="79"/>
        <v>37.384615383993584</v>
      </c>
      <c r="B297" s="3">
        <f t="shared" si="86"/>
        <v>0.07800000000130325</v>
      </c>
      <c r="C297" s="3">
        <f t="shared" si="72"/>
        <v>-100</v>
      </c>
      <c r="D297" s="3">
        <v>60.0780000000013</v>
      </c>
      <c r="E297" s="3">
        <v>60</v>
      </c>
      <c r="F297" s="20">
        <f t="shared" si="80"/>
      </c>
      <c r="G297" s="20">
        <f t="shared" si="81"/>
      </c>
      <c r="H297" s="20">
        <f t="shared" si="82"/>
      </c>
      <c r="I297" s="21">
        <f t="shared" si="83"/>
        <v>37.384615383993584</v>
      </c>
      <c r="J297" s="21">
        <f t="shared" si="71"/>
        <v>29.755102040421935</v>
      </c>
      <c r="K297" s="21">
        <f t="shared" si="70"/>
        <v>50.27586206784235</v>
      </c>
      <c r="L297" s="26">
        <f t="shared" si="73"/>
        <v>4.153846153776749</v>
      </c>
      <c r="M297" s="26">
        <f t="shared" si="74"/>
        <v>3.306122448935625</v>
      </c>
      <c r="N297" s="26">
        <f t="shared" si="75"/>
        <v>5.586206896426202</v>
      </c>
      <c r="O297" s="18">
        <f t="shared" si="76"/>
        <v>-74.66770413741473</v>
      </c>
      <c r="P297" s="18">
        <f t="shared" si="77"/>
        <v>74.66770413741473</v>
      </c>
      <c r="Q297" s="31">
        <f t="shared" si="78"/>
        <v>-700.0000000000684</v>
      </c>
      <c r="R297" s="31">
        <f t="shared" si="84"/>
        <v>-700.0000000000398</v>
      </c>
      <c r="S297" s="31">
        <f t="shared" si="85"/>
        <v>-700.0000000001168</v>
      </c>
    </row>
    <row r="298" spans="1:19" ht="12.75">
      <c r="A298" s="19">
        <f t="shared" si="79"/>
        <v>36.911392404458255</v>
      </c>
      <c r="B298" s="3">
        <f t="shared" si="86"/>
        <v>0.07900000000130092</v>
      </c>
      <c r="C298" s="3">
        <f t="shared" si="72"/>
        <v>-100</v>
      </c>
      <c r="D298" s="3">
        <v>60.0790000000013</v>
      </c>
      <c r="E298" s="3">
        <v>60</v>
      </c>
      <c r="F298" s="20">
        <f t="shared" si="80"/>
      </c>
      <c r="G298" s="20">
        <f t="shared" si="81"/>
      </c>
      <c r="H298" s="20">
        <f t="shared" si="82"/>
      </c>
      <c r="I298" s="21">
        <f t="shared" si="83"/>
        <v>36.911392404458255</v>
      </c>
      <c r="J298" s="21">
        <f t="shared" si="71"/>
        <v>29.454545454159707</v>
      </c>
      <c r="K298" s="21">
        <f t="shared" si="70"/>
        <v>49.42372881247592</v>
      </c>
      <c r="L298" s="26">
        <f t="shared" si="73"/>
        <v>4.101265822717273</v>
      </c>
      <c r="M298" s="26">
        <f t="shared" si="74"/>
        <v>3.2727272726842664</v>
      </c>
      <c r="N298" s="26">
        <f t="shared" si="75"/>
        <v>5.491525423607728</v>
      </c>
      <c r="O298" s="18">
        <f t="shared" si="76"/>
        <v>-74.66770413741473</v>
      </c>
      <c r="P298" s="18">
        <f t="shared" si="77"/>
        <v>74.66770413741473</v>
      </c>
      <c r="Q298" s="31">
        <f t="shared" si="78"/>
        <v>-700.0000000000682</v>
      </c>
      <c r="R298" s="31">
        <f t="shared" si="84"/>
        <v>-700.00000000004</v>
      </c>
      <c r="S298" s="31">
        <f t="shared" si="85"/>
        <v>-700.000000000116</v>
      </c>
    </row>
    <row r="299" spans="1:19" ht="12.75">
      <c r="A299" s="19">
        <f t="shared" si="79"/>
        <v>36.4499999994111</v>
      </c>
      <c r="B299" s="3">
        <f t="shared" si="86"/>
        <v>0.08000000000129859</v>
      </c>
      <c r="C299" s="3">
        <f t="shared" si="72"/>
        <v>-100</v>
      </c>
      <c r="D299" s="3">
        <v>60.0800000000013</v>
      </c>
      <c r="E299" s="3">
        <v>60</v>
      </c>
      <c r="F299" s="20">
        <f t="shared" si="80"/>
      </c>
      <c r="G299" s="20">
        <f t="shared" si="81"/>
      </c>
      <c r="H299" s="20">
        <f t="shared" si="82"/>
      </c>
      <c r="I299" s="21">
        <f t="shared" si="83"/>
        <v>36.4499999994111</v>
      </c>
      <c r="J299" s="21">
        <f t="shared" si="71"/>
        <v>29.15999999962263</v>
      </c>
      <c r="K299" s="21">
        <f t="shared" si="70"/>
        <v>48.59999999895436</v>
      </c>
      <c r="L299" s="26">
        <f t="shared" si="73"/>
        <v>4.049999999934259</v>
      </c>
      <c r="M299" s="26">
        <f t="shared" si="74"/>
        <v>3.239999999957925</v>
      </c>
      <c r="N299" s="26">
        <f t="shared" si="75"/>
        <v>5.399999999883127</v>
      </c>
      <c r="O299" s="18">
        <f t="shared" si="76"/>
        <v>-74.66770413741473</v>
      </c>
      <c r="P299" s="18">
        <f t="shared" si="77"/>
        <v>74.66770413741473</v>
      </c>
      <c r="Q299" s="31">
        <f t="shared" si="78"/>
        <v>-700.0000000000686</v>
      </c>
      <c r="R299" s="31">
        <f t="shared" si="84"/>
        <v>-700.0000000000404</v>
      </c>
      <c r="S299" s="31">
        <f t="shared" si="85"/>
        <v>-700.0000000001153</v>
      </c>
    </row>
    <row r="300" spans="1:19" ht="12.75">
      <c r="A300" s="19">
        <f t="shared" si="79"/>
        <v>35.99999999942346</v>
      </c>
      <c r="B300" s="3">
        <f t="shared" si="86"/>
        <v>0.08100000000130336</v>
      </c>
      <c r="C300" s="3">
        <f t="shared" si="72"/>
        <v>-100</v>
      </c>
      <c r="D300" s="3">
        <v>60.0810000000013</v>
      </c>
      <c r="E300" s="3">
        <v>60</v>
      </c>
      <c r="F300" s="20">
        <f t="shared" si="80"/>
      </c>
      <c r="G300" s="20">
        <f t="shared" si="81"/>
      </c>
      <c r="H300" s="20">
        <f t="shared" si="82"/>
      </c>
      <c r="I300" s="21">
        <f t="shared" si="83"/>
        <v>35.99999999942346</v>
      </c>
      <c r="J300" s="21">
        <f t="shared" si="71"/>
        <v>28.871287128341596</v>
      </c>
      <c r="K300" s="21">
        <f t="shared" si="70"/>
        <v>47.80327868750927</v>
      </c>
      <c r="L300" s="26">
        <f t="shared" si="73"/>
        <v>3.999999999935636</v>
      </c>
      <c r="M300" s="26">
        <f t="shared" si="74"/>
        <v>3.2079207920378106</v>
      </c>
      <c r="N300" s="26">
        <f t="shared" si="75"/>
        <v>5.311475409722577</v>
      </c>
      <c r="O300" s="18">
        <f t="shared" si="76"/>
        <v>-74.66770413741473</v>
      </c>
      <c r="P300" s="18">
        <f t="shared" si="77"/>
        <v>74.66770413741473</v>
      </c>
      <c r="Q300" s="31">
        <f t="shared" si="78"/>
        <v>-700.0000000000684</v>
      </c>
      <c r="R300" s="31">
        <f t="shared" si="84"/>
        <v>-700.0000000000405</v>
      </c>
      <c r="S300" s="31">
        <f t="shared" si="85"/>
        <v>-700.0000000001144</v>
      </c>
    </row>
    <row r="301" spans="1:19" ht="12.75">
      <c r="A301" s="19">
        <f t="shared" si="79"/>
        <v>35.56097560919457</v>
      </c>
      <c r="B301" s="3">
        <f t="shared" si="86"/>
        <v>0.08200000000130103</v>
      </c>
      <c r="C301" s="3">
        <f t="shared" si="72"/>
        <v>-100</v>
      </c>
      <c r="D301" s="3">
        <v>60.0820000000013</v>
      </c>
      <c r="E301" s="3">
        <v>60</v>
      </c>
      <c r="F301" s="20">
        <f t="shared" si="80"/>
      </c>
      <c r="G301" s="20">
        <f t="shared" si="81"/>
      </c>
      <c r="H301" s="20">
        <f t="shared" si="82"/>
      </c>
      <c r="I301" s="21">
        <f t="shared" si="83"/>
        <v>35.56097560919457</v>
      </c>
      <c r="J301" s="21">
        <f t="shared" si="71"/>
        <v>28.588235293754288</v>
      </c>
      <c r="K301" s="21">
        <f t="shared" si="70"/>
        <v>47.032258063535124</v>
      </c>
      <c r="L301" s="26">
        <f t="shared" si="73"/>
        <v>3.9512195121324307</v>
      </c>
      <c r="M301" s="26">
        <f t="shared" si="74"/>
        <v>3.176470588194777</v>
      </c>
      <c r="N301" s="26">
        <f t="shared" si="75"/>
        <v>5.225806451503242</v>
      </c>
      <c r="O301" s="18">
        <f t="shared" si="76"/>
        <v>-74.66770413741473</v>
      </c>
      <c r="P301" s="18">
        <f t="shared" si="77"/>
        <v>74.66770413741473</v>
      </c>
      <c r="Q301" s="31">
        <f t="shared" si="78"/>
        <v>-700.0000000000682</v>
      </c>
      <c r="R301" s="31">
        <f t="shared" si="84"/>
        <v>-700.0000000000408</v>
      </c>
      <c r="S301" s="31">
        <f t="shared" si="85"/>
        <v>-700.0000000001137</v>
      </c>
    </row>
    <row r="302" spans="1:19" ht="12.75">
      <c r="A302" s="19">
        <f t="shared" si="79"/>
        <v>35.13253011993487</v>
      </c>
      <c r="B302" s="3">
        <f t="shared" si="86"/>
        <v>0.0830000000012987</v>
      </c>
      <c r="C302" s="3">
        <f t="shared" si="72"/>
        <v>-100</v>
      </c>
      <c r="D302" s="3">
        <v>60.0830000000013</v>
      </c>
      <c r="E302" s="3">
        <v>60</v>
      </c>
      <c r="F302" s="20">
        <f t="shared" si="80"/>
      </c>
      <c r="G302" s="20">
        <f t="shared" si="81"/>
      </c>
      <c r="H302" s="20">
        <f t="shared" si="82"/>
      </c>
      <c r="I302" s="21">
        <f t="shared" si="83"/>
        <v>35.13253011993487</v>
      </c>
      <c r="J302" s="21">
        <f t="shared" si="71"/>
        <v>28.31067961129481</v>
      </c>
      <c r="K302" s="21">
        <f t="shared" si="70"/>
        <v>46.285714284765945</v>
      </c>
      <c r="L302" s="26">
        <f t="shared" si="73"/>
        <v>3.903614457770245</v>
      </c>
      <c r="M302" s="26">
        <f t="shared" si="74"/>
        <v>3.1456310679215025</v>
      </c>
      <c r="N302" s="26">
        <f t="shared" si="75"/>
        <v>5.142857142751126</v>
      </c>
      <c r="O302" s="18">
        <f t="shared" si="76"/>
        <v>-74.66770413741473</v>
      </c>
      <c r="P302" s="18">
        <f t="shared" si="77"/>
        <v>74.66770413741473</v>
      </c>
      <c r="Q302" s="31">
        <f t="shared" si="78"/>
        <v>-700.0000000000684</v>
      </c>
      <c r="R302" s="31">
        <f t="shared" si="84"/>
        <v>-700.000000000041</v>
      </c>
      <c r="S302" s="31">
        <f t="shared" si="85"/>
        <v>-700.000000000113</v>
      </c>
    </row>
    <row r="303" spans="1:19" ht="12.75">
      <c r="A303" s="19">
        <f t="shared" si="79"/>
        <v>34.714285713708556</v>
      </c>
      <c r="B303" s="3">
        <f t="shared" si="86"/>
        <v>0.08400000000140295</v>
      </c>
      <c r="C303" s="3">
        <f t="shared" si="72"/>
        <v>-100</v>
      </c>
      <c r="D303" s="3">
        <v>60.0840000000014</v>
      </c>
      <c r="E303" s="3">
        <v>60</v>
      </c>
      <c r="F303" s="20">
        <f t="shared" si="80"/>
      </c>
      <c r="G303" s="20">
        <f t="shared" si="81"/>
      </c>
      <c r="H303" s="20">
        <f t="shared" si="82"/>
      </c>
      <c r="I303" s="21">
        <f t="shared" si="83"/>
        <v>34.714285713708556</v>
      </c>
      <c r="J303" s="21">
        <f t="shared" si="71"/>
        <v>28.038461538084583</v>
      </c>
      <c r="K303" s="21">
        <f aca="true" t="shared" si="87" ref="K303:K366">IF((D303-60.02)&gt;0,(-10*C303)*((60.02+(3*$H$4))-60.02)^2/(D303-60.02),"")</f>
        <v>45.562499999006896</v>
      </c>
      <c r="L303" s="26">
        <f t="shared" si="73"/>
        <v>3.857142857078436</v>
      </c>
      <c r="M303" s="26">
        <f t="shared" si="74"/>
        <v>3.115384615342589</v>
      </c>
      <c r="N303" s="26">
        <f t="shared" si="75"/>
        <v>5.062499999889024</v>
      </c>
      <c r="O303" s="18">
        <f t="shared" si="76"/>
        <v>-74.66770413741473</v>
      </c>
      <c r="P303" s="18">
        <f t="shared" si="77"/>
        <v>74.66770413741473</v>
      </c>
      <c r="Q303" s="31">
        <f t="shared" si="78"/>
        <v>-700.0000000000684</v>
      </c>
      <c r="R303" s="31">
        <f t="shared" si="84"/>
        <v>-700.0000000000412</v>
      </c>
      <c r="S303" s="31">
        <f t="shared" si="85"/>
        <v>-700.0000000001123</v>
      </c>
    </row>
    <row r="304" spans="1:19" ht="12.75">
      <c r="A304" s="19">
        <f t="shared" si="79"/>
        <v>34.30588235237849</v>
      </c>
      <c r="B304" s="3">
        <f t="shared" si="86"/>
        <v>0.08500000000140062</v>
      </c>
      <c r="C304" s="3">
        <f t="shared" si="72"/>
        <v>-100</v>
      </c>
      <c r="D304" s="3">
        <v>60.0850000000014</v>
      </c>
      <c r="E304" s="3">
        <v>60</v>
      </c>
      <c r="F304" s="20">
        <f t="shared" si="80"/>
      </c>
      <c r="G304" s="20">
        <f t="shared" si="81"/>
      </c>
      <c r="H304" s="20">
        <f t="shared" si="82"/>
      </c>
      <c r="I304" s="21">
        <f t="shared" si="83"/>
        <v>34.30588235237849</v>
      </c>
      <c r="J304" s="21">
        <f t="shared" si="71"/>
        <v>27.7714285710594</v>
      </c>
      <c r="K304" s="21">
        <f t="shared" si="87"/>
        <v>44.86153846057734</v>
      </c>
      <c r="L304" s="26">
        <f t="shared" si="73"/>
        <v>3.8117647058195425</v>
      </c>
      <c r="M304" s="26">
        <f t="shared" si="74"/>
        <v>3.085714285673124</v>
      </c>
      <c r="N304" s="26">
        <f t="shared" si="75"/>
        <v>4.9846153845079755</v>
      </c>
      <c r="O304" s="18">
        <f t="shared" si="76"/>
        <v>-74.66770413741473</v>
      </c>
      <c r="P304" s="18">
        <f t="shared" si="77"/>
        <v>74.66770413741473</v>
      </c>
      <c r="Q304" s="31">
        <f t="shared" si="78"/>
        <v>-700.0000000000684</v>
      </c>
      <c r="R304" s="31">
        <f t="shared" si="84"/>
        <v>-700.0000000000416</v>
      </c>
      <c r="S304" s="31">
        <f t="shared" si="85"/>
        <v>-700.0000000001115</v>
      </c>
    </row>
    <row r="305" spans="1:19" ht="12.75">
      <c r="A305" s="19">
        <f t="shared" si="79"/>
        <v>33.906976743637316</v>
      </c>
      <c r="B305" s="3">
        <f t="shared" si="86"/>
        <v>0.08600000000139829</v>
      </c>
      <c r="C305" s="3">
        <f t="shared" si="72"/>
        <v>-100</v>
      </c>
      <c r="D305" s="3">
        <v>60.0860000000014</v>
      </c>
      <c r="E305" s="3">
        <v>60</v>
      </c>
      <c r="F305" s="20">
        <f t="shared" si="80"/>
      </c>
      <c r="G305" s="20">
        <f t="shared" si="81"/>
      </c>
      <c r="H305" s="20">
        <f t="shared" si="82"/>
      </c>
      <c r="I305" s="21">
        <f t="shared" si="83"/>
        <v>33.906976743637316</v>
      </c>
      <c r="J305" s="21">
        <f t="shared" si="71"/>
        <v>27.509433961902538</v>
      </c>
      <c r="K305" s="21">
        <f t="shared" si="87"/>
        <v>44.181818180887575</v>
      </c>
      <c r="L305" s="26">
        <f t="shared" si="73"/>
        <v>3.76744186040386</v>
      </c>
      <c r="M305" s="26">
        <f t="shared" si="74"/>
        <v>3.056603773544584</v>
      </c>
      <c r="N305" s="26">
        <f t="shared" si="75"/>
        <v>4.9090909089869035</v>
      </c>
      <c r="O305" s="18">
        <f t="shared" si="76"/>
        <v>-74.66770413741473</v>
      </c>
      <c r="P305" s="18">
        <f t="shared" si="77"/>
        <v>74.66770413741473</v>
      </c>
      <c r="Q305" s="31">
        <f t="shared" si="78"/>
        <v>-700.0000000000684</v>
      </c>
      <c r="R305" s="31">
        <f t="shared" si="84"/>
        <v>-700.000000000042</v>
      </c>
      <c r="S305" s="31">
        <f t="shared" si="85"/>
        <v>-700.0000000001108</v>
      </c>
    </row>
    <row r="306" spans="1:19" ht="12.75">
      <c r="A306" s="19">
        <f t="shared" si="79"/>
        <v>33.51724137877235</v>
      </c>
      <c r="B306" s="3">
        <f t="shared" si="86"/>
        <v>0.08700000000140307</v>
      </c>
      <c r="C306" s="3">
        <f t="shared" si="72"/>
        <v>-100</v>
      </c>
      <c r="D306" s="3">
        <v>60.0870000000014</v>
      </c>
      <c r="E306" s="3">
        <v>60</v>
      </c>
      <c r="F306" s="20">
        <f t="shared" si="80"/>
      </c>
      <c r="G306" s="20">
        <f t="shared" si="81"/>
      </c>
      <c r="H306" s="20">
        <f t="shared" si="82"/>
      </c>
      <c r="I306" s="21">
        <f t="shared" si="83"/>
        <v>33.51724137877235</v>
      </c>
      <c r="J306" s="21">
        <f t="shared" si="71"/>
        <v>27.252336448242048</v>
      </c>
      <c r="K306" s="21">
        <f t="shared" si="87"/>
        <v>43.52238805879541</v>
      </c>
      <c r="L306" s="26">
        <f t="shared" si="73"/>
        <v>3.7241379309744227</v>
      </c>
      <c r="M306" s="26">
        <f t="shared" si="74"/>
        <v>3.0280373831378635</v>
      </c>
      <c r="N306" s="26">
        <f t="shared" si="75"/>
        <v>4.8358208954211195</v>
      </c>
      <c r="O306" s="18">
        <f t="shared" si="76"/>
        <v>-74.66770413741473</v>
      </c>
      <c r="P306" s="18">
        <f t="shared" si="77"/>
        <v>74.66770413741473</v>
      </c>
      <c r="Q306" s="31">
        <f t="shared" si="78"/>
        <v>-700.0000000000684</v>
      </c>
      <c r="R306" s="31">
        <f t="shared" si="84"/>
        <v>-700.0000000000421</v>
      </c>
      <c r="S306" s="31">
        <f t="shared" si="85"/>
        <v>-700.0000000001103</v>
      </c>
    </row>
    <row r="307" spans="1:19" ht="12.75">
      <c r="A307" s="19">
        <f t="shared" si="79"/>
        <v>33.136363635838705</v>
      </c>
      <c r="B307" s="3">
        <f t="shared" si="86"/>
        <v>0.08800000000140074</v>
      </c>
      <c r="C307" s="3">
        <f t="shared" si="72"/>
        <v>-100</v>
      </c>
      <c r="D307" s="3">
        <v>60.0880000000014</v>
      </c>
      <c r="E307" s="3">
        <v>60</v>
      </c>
      <c r="F307" s="20">
        <f t="shared" si="80"/>
      </c>
      <c r="G307" s="20">
        <f t="shared" si="81"/>
      </c>
      <c r="H307" s="20">
        <f t="shared" si="82"/>
      </c>
      <c r="I307" s="21">
        <f t="shared" si="83"/>
        <v>33.136363635838705</v>
      </c>
      <c r="J307" s="21">
        <f t="shared" si="71"/>
        <v>26.99999999965108</v>
      </c>
      <c r="K307" s="21">
        <f t="shared" si="87"/>
        <v>42.88235294029836</v>
      </c>
      <c r="L307" s="26">
        <f t="shared" si="73"/>
        <v>3.681818181759576</v>
      </c>
      <c r="M307" s="26">
        <f t="shared" si="74"/>
        <v>2.99999999996109</v>
      </c>
      <c r="N307" s="26">
        <f t="shared" si="75"/>
        <v>4.764705882254792</v>
      </c>
      <c r="O307" s="18">
        <f t="shared" si="76"/>
        <v>-74.66770413741473</v>
      </c>
      <c r="P307" s="18">
        <f t="shared" si="77"/>
        <v>74.66770413741473</v>
      </c>
      <c r="Q307" s="31">
        <f t="shared" si="78"/>
        <v>-700.0000000000686</v>
      </c>
      <c r="R307" s="31">
        <f t="shared" si="84"/>
        <v>-700.0000000000423</v>
      </c>
      <c r="S307" s="31">
        <f t="shared" si="85"/>
        <v>-700.0000000001098</v>
      </c>
    </row>
    <row r="308" spans="1:19" ht="12.75">
      <c r="A308" s="19">
        <f t="shared" si="79"/>
        <v>32.76404494330791</v>
      </c>
      <c r="B308" s="3">
        <f t="shared" si="86"/>
        <v>0.0890000000013984</v>
      </c>
      <c r="C308" s="3">
        <f t="shared" si="72"/>
        <v>-100</v>
      </c>
      <c r="D308" s="3">
        <v>60.0890000000014</v>
      </c>
      <c r="E308" s="3">
        <v>60</v>
      </c>
      <c r="F308" s="20">
        <f t="shared" si="80"/>
      </c>
      <c r="G308" s="20">
        <f t="shared" si="81"/>
      </c>
      <c r="H308" s="20">
        <f t="shared" si="82"/>
      </c>
      <c r="I308" s="21">
        <f t="shared" si="83"/>
        <v>32.76404494330791</v>
      </c>
      <c r="J308" s="21">
        <f t="shared" si="71"/>
        <v>26.752293577639698</v>
      </c>
      <c r="K308" s="21">
        <f t="shared" si="87"/>
        <v>42.26086956436602</v>
      </c>
      <c r="L308" s="26">
        <f t="shared" si="73"/>
        <v>3.6404494381450463</v>
      </c>
      <c r="M308" s="26">
        <f t="shared" si="74"/>
        <v>2.972477064182048</v>
      </c>
      <c r="N308" s="26">
        <f t="shared" si="75"/>
        <v>4.695652173817878</v>
      </c>
      <c r="O308" s="18">
        <f t="shared" si="76"/>
        <v>-74.66770413741473</v>
      </c>
      <c r="P308" s="18">
        <f t="shared" si="77"/>
        <v>74.66770413741473</v>
      </c>
      <c r="Q308" s="31">
        <f t="shared" si="78"/>
        <v>-700.0000000000684</v>
      </c>
      <c r="R308" s="31">
        <f t="shared" si="84"/>
        <v>-700.0000000000426</v>
      </c>
      <c r="S308" s="31">
        <f t="shared" si="85"/>
        <v>-700.000000000109</v>
      </c>
    </row>
    <row r="309" spans="1:19" ht="12.75">
      <c r="A309" s="19">
        <f t="shared" si="79"/>
        <v>32.39999999949731</v>
      </c>
      <c r="B309" s="3">
        <f t="shared" si="86"/>
        <v>0.09000000000140318</v>
      </c>
      <c r="C309" s="3">
        <f t="shared" si="72"/>
        <v>-100</v>
      </c>
      <c r="D309" s="3">
        <v>60.0900000000014</v>
      </c>
      <c r="E309" s="3">
        <v>60</v>
      </c>
      <c r="F309" s="20">
        <f t="shared" si="80"/>
      </c>
      <c r="G309" s="20">
        <f t="shared" si="81"/>
      </c>
      <c r="H309" s="20">
        <f t="shared" si="82"/>
      </c>
      <c r="I309" s="21">
        <f t="shared" si="83"/>
        <v>32.39999999949731</v>
      </c>
      <c r="J309" s="21">
        <f t="shared" si="71"/>
        <v>26.50909090875401</v>
      </c>
      <c r="K309" s="21">
        <f t="shared" si="87"/>
        <v>41.65714285631284</v>
      </c>
      <c r="L309" s="26">
        <f t="shared" si="73"/>
        <v>3.5999999999438725</v>
      </c>
      <c r="M309" s="26">
        <f t="shared" si="74"/>
        <v>2.9454545454169723</v>
      </c>
      <c r="N309" s="26">
        <f t="shared" si="75"/>
        <v>4.628571428478646</v>
      </c>
      <c r="O309" s="18">
        <f t="shared" si="76"/>
        <v>-74.66770413741473</v>
      </c>
      <c r="P309" s="18">
        <f t="shared" si="77"/>
        <v>74.66770413741473</v>
      </c>
      <c r="Q309" s="31">
        <f t="shared" si="78"/>
        <v>-700.0000000000684</v>
      </c>
      <c r="R309" s="31">
        <f t="shared" si="84"/>
        <v>-700.0000000000429</v>
      </c>
      <c r="S309" s="31">
        <f t="shared" si="85"/>
        <v>-700.0000000001083</v>
      </c>
    </row>
    <row r="310" spans="1:19" ht="12.75">
      <c r="A310" s="19">
        <f t="shared" si="79"/>
        <v>32.043956043465194</v>
      </c>
      <c r="B310" s="3">
        <f t="shared" si="86"/>
        <v>0.09100000000140085</v>
      </c>
      <c r="C310" s="3">
        <f t="shared" si="72"/>
        <v>-100</v>
      </c>
      <c r="D310" s="3">
        <v>60.0910000000014</v>
      </c>
      <c r="E310" s="3">
        <v>60</v>
      </c>
      <c r="F310" s="20">
        <f t="shared" si="80"/>
      </c>
      <c r="G310" s="20">
        <f t="shared" si="81"/>
      </c>
      <c r="H310" s="20">
        <f t="shared" si="82"/>
      </c>
      <c r="I310" s="21">
        <f t="shared" si="83"/>
        <v>32.043956043465194</v>
      </c>
      <c r="J310" s="21">
        <f t="shared" si="71"/>
        <v>26.270270269939985</v>
      </c>
      <c r="K310" s="21">
        <f t="shared" si="87"/>
        <v>41.07042253440586</v>
      </c>
      <c r="L310" s="26">
        <f t="shared" si="73"/>
        <v>3.5604395603847507</v>
      </c>
      <c r="M310" s="26">
        <f t="shared" si="74"/>
        <v>2.918918918882081</v>
      </c>
      <c r="N310" s="26">
        <f t="shared" si="75"/>
        <v>4.563380281600104</v>
      </c>
      <c r="O310" s="18">
        <f t="shared" si="76"/>
        <v>-74.66770413741473</v>
      </c>
      <c r="P310" s="18">
        <f t="shared" si="77"/>
        <v>74.66770413741473</v>
      </c>
      <c r="Q310" s="31">
        <f t="shared" si="78"/>
        <v>-700.0000000000686</v>
      </c>
      <c r="R310" s="31">
        <f t="shared" si="84"/>
        <v>-700.000000000043</v>
      </c>
      <c r="S310" s="31">
        <f t="shared" si="85"/>
        <v>-700.0000000001078</v>
      </c>
    </row>
    <row r="311" spans="1:19" ht="12.75">
      <c r="A311" s="19">
        <f t="shared" si="79"/>
        <v>31.695652173433633</v>
      </c>
      <c r="B311" s="3">
        <f t="shared" si="86"/>
        <v>0.09200000000139852</v>
      </c>
      <c r="C311" s="3">
        <f t="shared" si="72"/>
        <v>-100</v>
      </c>
      <c r="D311" s="3">
        <v>60.0920000000014</v>
      </c>
      <c r="E311" s="3">
        <v>60</v>
      </c>
      <c r="F311" s="20">
        <f t="shared" si="80"/>
      </c>
      <c r="G311" s="20">
        <f t="shared" si="81"/>
      </c>
      <c r="H311" s="20">
        <f t="shared" si="82"/>
      </c>
      <c r="I311" s="21">
        <f t="shared" si="83"/>
        <v>31.695652173433633</v>
      </c>
      <c r="J311" s="21">
        <f t="shared" si="71"/>
        <v>26.03571428539043</v>
      </c>
      <c r="K311" s="21">
        <f t="shared" si="87"/>
        <v>40.49999999921816</v>
      </c>
      <c r="L311" s="26">
        <f t="shared" si="73"/>
        <v>3.521739130381247</v>
      </c>
      <c r="M311" s="26">
        <f t="shared" si="74"/>
        <v>2.89285714282102</v>
      </c>
      <c r="N311" s="26">
        <f t="shared" si="75"/>
        <v>4.499999999912593</v>
      </c>
      <c r="O311" s="18">
        <f t="shared" si="76"/>
        <v>-74.66770413741473</v>
      </c>
      <c r="P311" s="18">
        <f t="shared" si="77"/>
        <v>74.66770413741473</v>
      </c>
      <c r="Q311" s="31">
        <f t="shared" si="78"/>
        <v>-700.0000000000684</v>
      </c>
      <c r="R311" s="31">
        <f t="shared" si="84"/>
        <v>-700.0000000000433</v>
      </c>
      <c r="S311" s="31">
        <f t="shared" si="85"/>
        <v>-700.0000000001074</v>
      </c>
    </row>
    <row r="312" spans="1:19" ht="12.75">
      <c r="A312" s="19">
        <f t="shared" si="79"/>
        <v>31.35483870920668</v>
      </c>
      <c r="B312" s="3">
        <f t="shared" si="86"/>
        <v>0.0930000000014033</v>
      </c>
      <c r="C312" s="3">
        <f t="shared" si="72"/>
        <v>-100</v>
      </c>
      <c r="D312" s="3">
        <v>60.0930000000014</v>
      </c>
      <c r="E312" s="3">
        <v>60</v>
      </c>
      <c r="F312" s="20">
        <f t="shared" si="80"/>
      </c>
      <c r="G312" s="20">
        <f t="shared" si="81"/>
      </c>
      <c r="H312" s="20">
        <f t="shared" si="82"/>
      </c>
      <c r="I312" s="21">
        <f t="shared" si="83"/>
        <v>31.35483870920668</v>
      </c>
      <c r="J312" s="21">
        <f t="shared" si="71"/>
        <v>25.805309734194054</v>
      </c>
      <c r="K312" s="21">
        <f t="shared" si="87"/>
        <v>39.94520547868892</v>
      </c>
      <c r="L312" s="26">
        <f t="shared" si="73"/>
        <v>3.4838709676893664</v>
      </c>
      <c r="M312" s="26">
        <f t="shared" si="74"/>
        <v>2.8672566371325336</v>
      </c>
      <c r="N312" s="26">
        <f t="shared" si="75"/>
        <v>4.438356164298241</v>
      </c>
      <c r="O312" s="18">
        <f t="shared" si="76"/>
        <v>-74.66770413741473</v>
      </c>
      <c r="P312" s="18">
        <f t="shared" si="77"/>
        <v>74.66770413741473</v>
      </c>
      <c r="Q312" s="31">
        <f t="shared" si="78"/>
        <v>-700.0000000000684</v>
      </c>
      <c r="R312" s="31">
        <f t="shared" si="84"/>
        <v>-700.0000000000435</v>
      </c>
      <c r="S312" s="31">
        <f t="shared" si="85"/>
        <v>-700.000000000107</v>
      </c>
    </row>
    <row r="313" spans="1:19" ht="12.75">
      <c r="A313" s="19">
        <f t="shared" si="79"/>
        <v>31.021276595284696</v>
      </c>
      <c r="B313" s="3">
        <f t="shared" si="86"/>
        <v>0.09400000000140096</v>
      </c>
      <c r="C313" s="3">
        <f t="shared" si="72"/>
        <v>-100</v>
      </c>
      <c r="D313" s="3">
        <v>60.0940000000014</v>
      </c>
      <c r="E313" s="3">
        <v>60</v>
      </c>
      <c r="F313" s="20">
        <f t="shared" si="80"/>
      </c>
      <c r="G313" s="20">
        <f t="shared" si="81"/>
      </c>
      <c r="H313" s="20">
        <f t="shared" si="82"/>
      </c>
      <c r="I313" s="21">
        <f t="shared" si="83"/>
        <v>31.021276595284696</v>
      </c>
      <c r="J313" s="21">
        <f t="shared" si="71"/>
        <v>25.578947368107947</v>
      </c>
      <c r="K313" s="21">
        <f t="shared" si="87"/>
        <v>39.40540540466404</v>
      </c>
      <c r="L313" s="26">
        <f t="shared" si="73"/>
        <v>3.446808510586927</v>
      </c>
      <c r="M313" s="26">
        <f t="shared" si="74"/>
        <v>2.8421052631229675</v>
      </c>
      <c r="N313" s="26">
        <f t="shared" si="75"/>
        <v>4.378378378295487</v>
      </c>
      <c r="O313" s="18">
        <f t="shared" si="76"/>
        <v>-74.66770413741473</v>
      </c>
      <c r="P313" s="18">
        <f t="shared" si="77"/>
        <v>74.66770413741473</v>
      </c>
      <c r="Q313" s="31">
        <f t="shared" si="78"/>
        <v>-700.0000000000684</v>
      </c>
      <c r="R313" s="31">
        <f t="shared" si="84"/>
        <v>-700.0000000000437</v>
      </c>
      <c r="S313" s="31">
        <f t="shared" si="85"/>
        <v>-700.0000000001064</v>
      </c>
    </row>
    <row r="314" spans="1:19" ht="12.75">
      <c r="A314" s="19">
        <f t="shared" si="79"/>
        <v>30.69473684165569</v>
      </c>
      <c r="B314" s="3">
        <f t="shared" si="86"/>
        <v>0.09500000000139863</v>
      </c>
      <c r="C314" s="3">
        <f t="shared" si="72"/>
        <v>-100</v>
      </c>
      <c r="D314" s="3">
        <v>60.0950000000014</v>
      </c>
      <c r="E314" s="3">
        <v>60</v>
      </c>
      <c r="F314" s="20">
        <f t="shared" si="80"/>
      </c>
      <c r="G314" s="20">
        <f t="shared" si="81"/>
      </c>
      <c r="H314" s="20">
        <f t="shared" si="82"/>
      </c>
      <c r="I314" s="21">
        <f t="shared" si="83"/>
        <v>30.69473684165569</v>
      </c>
      <c r="J314" s="21">
        <f t="shared" si="71"/>
        <v>25.356521738823282</v>
      </c>
      <c r="K314" s="21">
        <f t="shared" si="87"/>
        <v>38.87999999927952</v>
      </c>
      <c r="L314" s="26">
        <f t="shared" si="73"/>
        <v>3.410526315739262</v>
      </c>
      <c r="M314" s="26">
        <f t="shared" si="74"/>
        <v>2.8173913043135603</v>
      </c>
      <c r="N314" s="26">
        <f t="shared" si="75"/>
        <v>4.319999999919439</v>
      </c>
      <c r="O314" s="18">
        <f t="shared" si="76"/>
        <v>-74.66770413741473</v>
      </c>
      <c r="P314" s="18">
        <f t="shared" si="77"/>
        <v>74.66770413741473</v>
      </c>
      <c r="Q314" s="31">
        <f t="shared" si="78"/>
        <v>-700.0000000000684</v>
      </c>
      <c r="R314" s="31">
        <f t="shared" si="84"/>
        <v>-700.0000000000439</v>
      </c>
      <c r="S314" s="31">
        <f t="shared" si="85"/>
        <v>-700.0000000001058</v>
      </c>
    </row>
    <row r="315" spans="1:19" ht="12.75">
      <c r="A315" s="19">
        <f t="shared" si="79"/>
        <v>30.374999999558256</v>
      </c>
      <c r="B315" s="3">
        <f t="shared" si="86"/>
        <v>0.09600000000140341</v>
      </c>
      <c r="C315" s="3">
        <f t="shared" si="72"/>
        <v>-100</v>
      </c>
      <c r="D315" s="3">
        <v>60.0960000000014</v>
      </c>
      <c r="E315" s="3">
        <v>60</v>
      </c>
      <c r="F315" s="20">
        <f t="shared" si="80"/>
      </c>
      <c r="G315" s="20">
        <f t="shared" si="81"/>
      </c>
      <c r="H315" s="20">
        <f t="shared" si="82"/>
      </c>
      <c r="I315" s="21">
        <f t="shared" si="83"/>
        <v>30.374999999558256</v>
      </c>
      <c r="J315" s="21">
        <f t="shared" si="71"/>
        <v>25.13793103417986</v>
      </c>
      <c r="K315" s="21">
        <f t="shared" si="87"/>
        <v>38.36842105192756</v>
      </c>
      <c r="L315" s="26">
        <f t="shared" si="73"/>
        <v>3.3749999999506612</v>
      </c>
      <c r="M315" s="26">
        <f t="shared" si="74"/>
        <v>2.7931034482420696</v>
      </c>
      <c r="N315" s="26">
        <f t="shared" si="75"/>
        <v>4.263157894658119</v>
      </c>
      <c r="O315" s="18">
        <f t="shared" si="76"/>
        <v>-74.66770413741473</v>
      </c>
      <c r="P315" s="18">
        <f t="shared" si="77"/>
        <v>74.66770413741473</v>
      </c>
      <c r="Q315" s="31">
        <f t="shared" si="78"/>
        <v>-700.0000000000684</v>
      </c>
      <c r="R315" s="31">
        <f t="shared" si="84"/>
        <v>-700.0000000000441</v>
      </c>
      <c r="S315" s="31">
        <f t="shared" si="85"/>
        <v>-700.0000000001054</v>
      </c>
    </row>
    <row r="316" spans="1:19" ht="12.75">
      <c r="A316" s="19">
        <f t="shared" si="79"/>
        <v>30.061855669671157</v>
      </c>
      <c r="B316" s="3">
        <f t="shared" si="86"/>
        <v>0.09700000000140108</v>
      </c>
      <c r="C316" s="3">
        <f t="shared" si="72"/>
        <v>-100</v>
      </c>
      <c r="D316" s="3">
        <v>60.0970000000014</v>
      </c>
      <c r="E316" s="3">
        <v>60</v>
      </c>
      <c r="F316" s="20">
        <f t="shared" si="80"/>
      </c>
      <c r="G316" s="20">
        <f t="shared" si="81"/>
      </c>
      <c r="H316" s="20">
        <f t="shared" si="82"/>
      </c>
      <c r="I316" s="21">
        <f t="shared" si="83"/>
        <v>30.061855669671157</v>
      </c>
      <c r="J316" s="21">
        <f t="shared" si="71"/>
        <v>24.923076922779693</v>
      </c>
      <c r="K316" s="21">
        <f t="shared" si="87"/>
        <v>37.8701298694452</v>
      </c>
      <c r="L316" s="26">
        <f t="shared" si="73"/>
        <v>3.3402061855187637</v>
      </c>
      <c r="M316" s="26">
        <f t="shared" si="74"/>
        <v>2.7692307691976072</v>
      </c>
      <c r="N316" s="26">
        <f t="shared" si="75"/>
        <v>4.207792207715643</v>
      </c>
      <c r="O316" s="18">
        <f t="shared" si="76"/>
        <v>-74.66770413741473</v>
      </c>
      <c r="P316" s="18">
        <f t="shared" si="77"/>
        <v>74.66770413741473</v>
      </c>
      <c r="Q316" s="31">
        <f t="shared" si="78"/>
        <v>-700.0000000000684</v>
      </c>
      <c r="R316" s="31">
        <f t="shared" si="84"/>
        <v>-700.0000000000445</v>
      </c>
      <c r="S316" s="31">
        <f t="shared" si="85"/>
        <v>-700.0000000001048</v>
      </c>
    </row>
    <row r="317" spans="1:19" ht="12.75">
      <c r="A317" s="19">
        <f t="shared" si="79"/>
        <v>29.75510204039389</v>
      </c>
      <c r="B317" s="3">
        <f t="shared" si="86"/>
        <v>0.09800000000139875</v>
      </c>
      <c r="C317" s="3">
        <f t="shared" si="72"/>
        <v>-100</v>
      </c>
      <c r="D317" s="3">
        <v>60.0980000000014</v>
      </c>
      <c r="E317" s="3">
        <v>60</v>
      </c>
      <c r="F317" s="20">
        <f t="shared" si="80"/>
      </c>
      <c r="G317" s="20">
        <f t="shared" si="81"/>
      </c>
      <c r="H317" s="20">
        <f t="shared" si="82"/>
      </c>
      <c r="I317" s="21">
        <f t="shared" si="83"/>
        <v>29.75510204039389</v>
      </c>
      <c r="J317" s="21">
        <f t="shared" si="71"/>
        <v>24.71186440648795</v>
      </c>
      <c r="K317" s="21">
        <f t="shared" si="87"/>
        <v>37.38461538394931</v>
      </c>
      <c r="L317" s="26">
        <f t="shared" si="73"/>
        <v>3.3061224489324035</v>
      </c>
      <c r="M317" s="26">
        <f t="shared" si="74"/>
        <v>2.745762711831859</v>
      </c>
      <c r="N317" s="26">
        <f t="shared" si="75"/>
        <v>4.1538461537716636</v>
      </c>
      <c r="O317" s="18">
        <f t="shared" si="76"/>
        <v>-74.66770413741473</v>
      </c>
      <c r="P317" s="18">
        <f t="shared" si="77"/>
        <v>74.66770413741473</v>
      </c>
      <c r="Q317" s="31">
        <f t="shared" si="78"/>
        <v>-700.0000000000684</v>
      </c>
      <c r="R317" s="31">
        <f t="shared" si="84"/>
        <v>-700.0000000000446</v>
      </c>
      <c r="S317" s="31">
        <f t="shared" si="85"/>
        <v>-700.0000000001043</v>
      </c>
    </row>
    <row r="318" spans="1:19" ht="12.75">
      <c r="A318" s="19">
        <f t="shared" si="79"/>
        <v>29.454545454130113</v>
      </c>
      <c r="B318" s="3">
        <f t="shared" si="86"/>
        <v>0.09900000000140352</v>
      </c>
      <c r="C318" s="3">
        <f t="shared" si="72"/>
        <v>-100</v>
      </c>
      <c r="D318" s="3">
        <v>60.0990000000014</v>
      </c>
      <c r="E318" s="3">
        <v>60</v>
      </c>
      <c r="F318" s="20">
        <f t="shared" si="80"/>
      </c>
      <c r="G318" s="20">
        <f t="shared" si="81"/>
      </c>
      <c r="H318" s="20">
        <f t="shared" si="82"/>
      </c>
      <c r="I318" s="21">
        <f t="shared" si="83"/>
        <v>29.454545454130113</v>
      </c>
      <c r="J318" s="21">
        <f t="shared" si="71"/>
        <v>24.504201680384472</v>
      </c>
      <c r="K318" s="21">
        <f t="shared" si="87"/>
        <v>36.91139240441178</v>
      </c>
      <c r="L318" s="26">
        <f t="shared" si="73"/>
        <v>3.272727272680875</v>
      </c>
      <c r="M318" s="26">
        <f t="shared" si="74"/>
        <v>2.722689075598139</v>
      </c>
      <c r="N318" s="26">
        <f t="shared" si="75"/>
        <v>4.101265822711946</v>
      </c>
      <c r="O318" s="18">
        <f t="shared" si="76"/>
        <v>-74.66770413741473</v>
      </c>
      <c r="P318" s="18">
        <f t="shared" si="77"/>
        <v>74.66770413741473</v>
      </c>
      <c r="Q318" s="31">
        <f t="shared" si="78"/>
        <v>-700.0000000000684</v>
      </c>
      <c r="R318" s="31">
        <f t="shared" si="84"/>
        <v>-700.0000000000446</v>
      </c>
      <c r="S318" s="31">
        <f t="shared" si="85"/>
        <v>-700.0000000001039</v>
      </c>
    </row>
    <row r="319" spans="1:19" ht="12.75">
      <c r="A319" s="19">
        <f t="shared" si="79"/>
        <v>29.159999999593623</v>
      </c>
      <c r="B319" s="3">
        <f t="shared" si="86"/>
        <v>0.10000000000140119</v>
      </c>
      <c r="C319" s="3">
        <f t="shared" si="72"/>
        <v>-100</v>
      </c>
      <c r="D319" s="3">
        <v>60.1000000000014</v>
      </c>
      <c r="E319" s="3">
        <v>60</v>
      </c>
      <c r="F319" s="20">
        <f t="shared" si="80"/>
      </c>
      <c r="G319" s="20">
        <f t="shared" si="81"/>
      </c>
      <c r="H319" s="20">
        <f t="shared" si="82"/>
      </c>
      <c r="I319" s="21">
        <f t="shared" si="83"/>
        <v>29.159999999593623</v>
      </c>
      <c r="J319" s="21">
        <f t="shared" si="71"/>
        <v>24.299999999717468</v>
      </c>
      <c r="K319" s="21">
        <f t="shared" si="87"/>
        <v>36.44999999936577</v>
      </c>
      <c r="L319" s="26">
        <f t="shared" si="73"/>
        <v>3.239999999954601</v>
      </c>
      <c r="M319" s="26">
        <f t="shared" si="74"/>
        <v>2.699999999968473</v>
      </c>
      <c r="N319" s="26">
        <f t="shared" si="75"/>
        <v>4.049999999929065</v>
      </c>
      <c r="O319" s="18">
        <f t="shared" si="76"/>
        <v>-74.66770413741473</v>
      </c>
      <c r="P319" s="18">
        <f t="shared" si="77"/>
        <v>74.66770413741473</v>
      </c>
      <c r="Q319" s="31">
        <f t="shared" si="78"/>
        <v>-700.0000000000684</v>
      </c>
      <c r="R319" s="31">
        <f t="shared" si="84"/>
        <v>-700.0000000000449</v>
      </c>
      <c r="S319" s="31">
        <f t="shared" si="85"/>
        <v>-700.0000000001036</v>
      </c>
    </row>
    <row r="320" spans="1:19" ht="12.75">
      <c r="A320" s="19">
        <f t="shared" si="79"/>
        <v>28.87128712831519</v>
      </c>
      <c r="B320" s="3">
        <f t="shared" si="86"/>
        <v>0.10100000000139886</v>
      </c>
      <c r="C320" s="3">
        <f t="shared" si="72"/>
        <v>-100</v>
      </c>
      <c r="D320" s="3">
        <v>60.1010000000014</v>
      </c>
      <c r="E320" s="3">
        <v>60</v>
      </c>
      <c r="F320" s="20">
        <f t="shared" si="80"/>
      </c>
      <c r="G320" s="20">
        <f t="shared" si="81"/>
      </c>
      <c r="H320" s="20">
        <f t="shared" si="82"/>
      </c>
      <c r="I320" s="21">
        <f t="shared" si="83"/>
        <v>28.87128712831519</v>
      </c>
      <c r="J320" s="21">
        <f aca="true" t="shared" si="88" ref="J320:J383">IF((D320-59.98)&gt;0,(-10*C320)*((59.98-(3*$H$4))-59.98)^2/(D320-59.98),"")</f>
        <v>24.099173553441606</v>
      </c>
      <c r="K320" s="21">
        <f t="shared" si="87"/>
        <v>35.9999999993824</v>
      </c>
      <c r="L320" s="26">
        <f t="shared" si="73"/>
        <v>3.2079207920347774</v>
      </c>
      <c r="M320" s="26">
        <f t="shared" si="74"/>
        <v>2.6776859503822665</v>
      </c>
      <c r="N320" s="26">
        <f t="shared" si="75"/>
        <v>3.9999999999309206</v>
      </c>
      <c r="O320" s="18">
        <f t="shared" si="76"/>
        <v>-74.66770413741473</v>
      </c>
      <c r="P320" s="18">
        <f t="shared" si="77"/>
        <v>74.66770413741473</v>
      </c>
      <c r="Q320" s="31">
        <f t="shared" si="78"/>
        <v>-700.0000000000684</v>
      </c>
      <c r="R320" s="31">
        <f t="shared" si="84"/>
        <v>-700.0000000000451</v>
      </c>
      <c r="S320" s="31">
        <f t="shared" si="85"/>
        <v>-700.000000000103</v>
      </c>
    </row>
    <row r="321" spans="1:19" ht="12.75">
      <c r="A321" s="19">
        <f t="shared" si="79"/>
        <v>28.5882352937284</v>
      </c>
      <c r="B321" s="3">
        <f t="shared" si="86"/>
        <v>0.10200000000139653</v>
      </c>
      <c r="C321" s="3">
        <f t="shared" si="72"/>
        <v>-100</v>
      </c>
      <c r="D321" s="3">
        <v>60.1020000000014</v>
      </c>
      <c r="E321" s="3">
        <v>60</v>
      </c>
      <c r="F321" s="20">
        <f t="shared" si="80"/>
      </c>
      <c r="G321" s="20">
        <f t="shared" si="81"/>
      </c>
      <c r="H321" s="20">
        <f t="shared" si="82"/>
      </c>
      <c r="I321" s="21">
        <f t="shared" si="83"/>
        <v>28.5882352937284</v>
      </c>
      <c r="J321" s="21">
        <f t="shared" si="88"/>
        <v>23.901639343989892</v>
      </c>
      <c r="K321" s="21">
        <f t="shared" si="87"/>
        <v>35.56097560915452</v>
      </c>
      <c r="L321" s="26">
        <f t="shared" si="73"/>
        <v>3.176470588191803</v>
      </c>
      <c r="M321" s="26">
        <f t="shared" si="74"/>
        <v>2.655737704887632</v>
      </c>
      <c r="N321" s="26">
        <f t="shared" si="75"/>
        <v>3.951219512127829</v>
      </c>
      <c r="O321" s="18">
        <f t="shared" si="76"/>
        <v>-74.66770413741473</v>
      </c>
      <c r="P321" s="18">
        <f t="shared" si="77"/>
        <v>74.66770413741473</v>
      </c>
      <c r="Q321" s="31">
        <f t="shared" si="78"/>
        <v>-700.0000000000684</v>
      </c>
      <c r="R321" s="31">
        <f t="shared" si="84"/>
        <v>-700.0000000000451</v>
      </c>
      <c r="S321" s="31">
        <f t="shared" si="85"/>
        <v>-700.0000000001027</v>
      </c>
    </row>
    <row r="322" spans="1:19" ht="12.75">
      <c r="A322" s="19">
        <f t="shared" si="79"/>
        <v>28.310679611267467</v>
      </c>
      <c r="B322" s="3">
        <f t="shared" si="86"/>
        <v>0.1030000000014013</v>
      </c>
      <c r="C322" s="3">
        <f t="shared" si="72"/>
        <v>-100</v>
      </c>
      <c r="D322" s="3">
        <v>60.1030000000014</v>
      </c>
      <c r="E322" s="3">
        <v>60</v>
      </c>
      <c r="F322" s="20">
        <f t="shared" si="80"/>
      </c>
      <c r="G322" s="20">
        <f t="shared" si="81"/>
      </c>
      <c r="H322" s="20">
        <f t="shared" si="82"/>
      </c>
      <c r="I322" s="21">
        <f t="shared" si="83"/>
        <v>28.310679611267467</v>
      </c>
      <c r="J322" s="21">
        <f t="shared" si="88"/>
        <v>23.707317072901837</v>
      </c>
      <c r="K322" s="21">
        <f t="shared" si="87"/>
        <v>35.13253011989276</v>
      </c>
      <c r="L322" s="26">
        <f t="shared" si="73"/>
        <v>3.1456310679183686</v>
      </c>
      <c r="M322" s="26">
        <f t="shared" si="74"/>
        <v>2.634146341433404</v>
      </c>
      <c r="N322" s="26">
        <f t="shared" si="75"/>
        <v>3.9036144577654195</v>
      </c>
      <c r="O322" s="18">
        <f t="shared" si="76"/>
        <v>-74.66770413741473</v>
      </c>
      <c r="P322" s="18">
        <f t="shared" si="77"/>
        <v>74.66770413741473</v>
      </c>
      <c r="Q322" s="31">
        <f t="shared" si="78"/>
        <v>-700.0000000000684</v>
      </c>
      <c r="R322" s="31">
        <f t="shared" si="84"/>
        <v>-700.0000000000457</v>
      </c>
      <c r="S322" s="31">
        <f t="shared" si="85"/>
        <v>-700.0000000001021</v>
      </c>
    </row>
    <row r="323" spans="1:19" ht="12.75">
      <c r="A323" s="19">
        <f t="shared" si="79"/>
        <v>28.0384615380865</v>
      </c>
      <c r="B323" s="3">
        <f t="shared" si="86"/>
        <v>0.10400000000139897</v>
      </c>
      <c r="C323" s="3">
        <f t="shared" si="72"/>
        <v>-100</v>
      </c>
      <c r="D323" s="3">
        <v>60.1040000000014</v>
      </c>
      <c r="E323" s="3">
        <v>60</v>
      </c>
      <c r="F323" s="20">
        <f t="shared" si="80"/>
      </c>
      <c r="G323" s="20">
        <f t="shared" si="81"/>
      </c>
      <c r="H323" s="20">
        <f t="shared" si="82"/>
      </c>
      <c r="I323" s="21">
        <f t="shared" si="83"/>
        <v>28.0384615380865</v>
      </c>
      <c r="J323" s="21">
        <f t="shared" si="88"/>
        <v>23.516129031993945</v>
      </c>
      <c r="K323" s="21">
        <f t="shared" si="87"/>
        <v>34.71428571371149</v>
      </c>
      <c r="L323" s="26">
        <f t="shared" si="73"/>
        <v>3.115384615342708</v>
      </c>
      <c r="M323" s="26">
        <f t="shared" si="74"/>
        <v>2.6129032257769724</v>
      </c>
      <c r="N323" s="26">
        <f t="shared" si="75"/>
        <v>3.8571428570786184</v>
      </c>
      <c r="O323" s="18">
        <f t="shared" si="76"/>
        <v>-74.66770413741473</v>
      </c>
      <c r="P323" s="18">
        <f t="shared" si="77"/>
        <v>74.66770413741473</v>
      </c>
      <c r="Q323" s="31">
        <f t="shared" si="78"/>
        <v>-700.0000000000684</v>
      </c>
      <c r="R323" s="31">
        <f t="shared" si="84"/>
        <v>-700.0000000000458</v>
      </c>
      <c r="S323" s="31">
        <f t="shared" si="85"/>
        <v>-700.0000000001017</v>
      </c>
    </row>
    <row r="324" spans="1:19" ht="12.75">
      <c r="A324" s="19">
        <f t="shared" si="79"/>
        <v>27.77142857103309</v>
      </c>
      <c r="B324" s="3">
        <f t="shared" si="86"/>
        <v>0.10500000000150322</v>
      </c>
      <c r="C324" s="3">
        <f t="shared" si="72"/>
        <v>-100</v>
      </c>
      <c r="D324" s="3">
        <v>60.1050000000015</v>
      </c>
      <c r="E324" s="3">
        <v>60</v>
      </c>
      <c r="F324" s="20">
        <f t="shared" si="80"/>
      </c>
      <c r="G324" s="20">
        <f t="shared" si="81"/>
      </c>
      <c r="H324" s="20">
        <f t="shared" si="82"/>
      </c>
      <c r="I324" s="21">
        <f t="shared" si="83"/>
        <v>27.77142857103309</v>
      </c>
      <c r="J324" s="21">
        <f t="shared" si="88"/>
        <v>23.327999999720646</v>
      </c>
      <c r="K324" s="21">
        <f t="shared" si="87"/>
        <v>34.30588235233834</v>
      </c>
      <c r="L324" s="26">
        <f t="shared" si="73"/>
        <v>3.0857142856701087</v>
      </c>
      <c r="M324" s="26">
        <f t="shared" si="74"/>
        <v>2.591999999968829</v>
      </c>
      <c r="N324" s="26">
        <f t="shared" si="75"/>
        <v>3.8117647058149418</v>
      </c>
      <c r="O324" s="18">
        <f t="shared" si="76"/>
        <v>-74.66770413741473</v>
      </c>
      <c r="P324" s="18">
        <f t="shared" si="77"/>
        <v>74.66770413741473</v>
      </c>
      <c r="Q324" s="31">
        <f t="shared" si="78"/>
        <v>-700.0000000000684</v>
      </c>
      <c r="R324" s="31">
        <f t="shared" si="84"/>
        <v>-700.0000000000458</v>
      </c>
      <c r="S324" s="31">
        <f t="shared" si="85"/>
        <v>-700.0000000001014</v>
      </c>
    </row>
    <row r="325" spans="1:19" ht="12.75">
      <c r="A325" s="19">
        <f t="shared" si="79"/>
        <v>27.50943396187672</v>
      </c>
      <c r="B325" s="3">
        <f t="shared" si="86"/>
        <v>0.1060000000015009</v>
      </c>
      <c r="C325" s="3">
        <f t="shared" si="72"/>
        <v>-100</v>
      </c>
      <c r="D325" s="3">
        <v>60.1060000000015</v>
      </c>
      <c r="E325" s="3">
        <v>60</v>
      </c>
      <c r="F325" s="20">
        <f t="shared" si="80"/>
      </c>
      <c r="G325" s="20">
        <f t="shared" si="81"/>
      </c>
      <c r="H325" s="20">
        <f t="shared" si="82"/>
      </c>
      <c r="I325" s="21">
        <f t="shared" si="83"/>
        <v>27.50943396187672</v>
      </c>
      <c r="J325" s="21">
        <f t="shared" si="88"/>
        <v>23.14285714258265</v>
      </c>
      <c r="K325" s="21">
        <f t="shared" si="87"/>
        <v>33.90697674359809</v>
      </c>
      <c r="L325" s="26">
        <f t="shared" si="73"/>
        <v>3.0566037735416254</v>
      </c>
      <c r="M325" s="26">
        <f t="shared" si="74"/>
        <v>2.571428571397941</v>
      </c>
      <c r="N325" s="26">
        <f t="shared" si="75"/>
        <v>3.767441860399366</v>
      </c>
      <c r="O325" s="18">
        <f t="shared" si="76"/>
        <v>-74.66770413741473</v>
      </c>
      <c r="P325" s="18">
        <f t="shared" si="77"/>
        <v>74.66770413741473</v>
      </c>
      <c r="Q325" s="31">
        <f t="shared" si="78"/>
        <v>-700.0000000000684</v>
      </c>
      <c r="R325" s="31">
        <f t="shared" si="84"/>
        <v>-700.000000000046</v>
      </c>
      <c r="S325" s="31">
        <f t="shared" si="85"/>
        <v>-700.000000000101</v>
      </c>
    </row>
    <row r="326" spans="1:19" ht="12.75">
      <c r="A326" s="19">
        <f t="shared" si="79"/>
        <v>27.25233644821852</v>
      </c>
      <c r="B326" s="3">
        <f t="shared" si="86"/>
        <v>0.10700000000149856</v>
      </c>
      <c r="C326" s="3">
        <f t="shared" si="72"/>
        <v>-100</v>
      </c>
      <c r="D326" s="3">
        <v>60.1070000000015</v>
      </c>
      <c r="E326" s="3">
        <v>60</v>
      </c>
      <c r="F326" s="20">
        <f t="shared" si="80"/>
      </c>
      <c r="G326" s="20">
        <f t="shared" si="81"/>
      </c>
      <c r="H326" s="20">
        <f t="shared" si="82"/>
      </c>
      <c r="I326" s="21">
        <f t="shared" si="83"/>
        <v>27.25233644821852</v>
      </c>
      <c r="J326" s="21">
        <f t="shared" si="88"/>
        <v>22.96062992099009</v>
      </c>
      <c r="K326" s="21">
        <f t="shared" si="87"/>
        <v>33.51724137873676</v>
      </c>
      <c r="L326" s="26">
        <f t="shared" si="73"/>
        <v>3.0280373831351612</v>
      </c>
      <c r="M326" s="26">
        <f t="shared" si="74"/>
        <v>2.551181102332101</v>
      </c>
      <c r="N326" s="26">
        <f t="shared" si="75"/>
        <v>3.724137930970335</v>
      </c>
      <c r="O326" s="18">
        <f t="shared" si="76"/>
        <v>-74.66770413741473</v>
      </c>
      <c r="P326" s="18">
        <f t="shared" si="77"/>
        <v>74.66770413741473</v>
      </c>
      <c r="Q326" s="31">
        <f t="shared" si="78"/>
        <v>-700.0000000000684</v>
      </c>
      <c r="R326" s="31">
        <f t="shared" si="84"/>
        <v>-700.0000000000462</v>
      </c>
      <c r="S326" s="31">
        <f t="shared" si="85"/>
        <v>-700.0000000001007</v>
      </c>
    </row>
    <row r="327" spans="1:19" ht="12.75">
      <c r="A327" s="19">
        <f t="shared" si="79"/>
        <v>26.999999999626212</v>
      </c>
      <c r="B327" s="3">
        <f t="shared" si="86"/>
        <v>0.10800000000150334</v>
      </c>
      <c r="C327" s="3">
        <f t="shared" si="72"/>
        <v>-100</v>
      </c>
      <c r="D327" s="3">
        <v>60.1080000000015</v>
      </c>
      <c r="E327" s="3">
        <v>60</v>
      </c>
      <c r="F327" s="20">
        <f t="shared" si="80"/>
      </c>
      <c r="G327" s="20">
        <f t="shared" si="81"/>
      </c>
      <c r="H327" s="20">
        <f t="shared" si="82"/>
      </c>
      <c r="I327" s="21">
        <f t="shared" si="83"/>
        <v>26.999999999626212</v>
      </c>
      <c r="J327" s="21">
        <f t="shared" si="88"/>
        <v>22.78124999973361</v>
      </c>
      <c r="K327" s="21">
        <f t="shared" si="87"/>
        <v>33.136363635801246</v>
      </c>
      <c r="L327" s="26">
        <f t="shared" si="73"/>
        <v>2.9999999999582405</v>
      </c>
      <c r="M327" s="26">
        <f t="shared" si="74"/>
        <v>2.531249999970271</v>
      </c>
      <c r="N327" s="26">
        <f t="shared" si="75"/>
        <v>3.6818181817552835</v>
      </c>
      <c r="O327" s="18">
        <f t="shared" si="76"/>
        <v>-74.66770413741473</v>
      </c>
      <c r="P327" s="18">
        <f t="shared" si="77"/>
        <v>74.66770413741473</v>
      </c>
      <c r="Q327" s="31">
        <f t="shared" si="78"/>
        <v>-700.0000000000684</v>
      </c>
      <c r="R327" s="31">
        <f t="shared" si="84"/>
        <v>-700.0000000000464</v>
      </c>
      <c r="S327" s="31">
        <f t="shared" si="85"/>
        <v>-700.0000000001004</v>
      </c>
    </row>
    <row r="328" spans="1:19" ht="12.75">
      <c r="A328" s="19">
        <f t="shared" si="79"/>
        <v>26.75229357761528</v>
      </c>
      <c r="B328" s="3">
        <f t="shared" si="86"/>
        <v>0.10900000000150101</v>
      </c>
      <c r="C328" s="3">
        <f aca="true" t="shared" si="89" ref="C328:C391">+$B$4</f>
        <v>-100</v>
      </c>
      <c r="D328" s="3">
        <v>60.1090000000015</v>
      </c>
      <c r="E328" s="3">
        <v>60</v>
      </c>
      <c r="F328" s="20">
        <f t="shared" si="80"/>
      </c>
      <c r="G328" s="20">
        <f t="shared" si="81"/>
      </c>
      <c r="H328" s="20">
        <f t="shared" si="82"/>
      </c>
      <c r="I328" s="21">
        <f t="shared" si="83"/>
        <v>26.75229357761528</v>
      </c>
      <c r="J328" s="21">
        <f t="shared" si="88"/>
        <v>22.604651162528842</v>
      </c>
      <c r="K328" s="21">
        <f t="shared" si="87"/>
        <v>32.76404494327129</v>
      </c>
      <c r="L328" s="26">
        <f aca="true" t="shared" si="90" ref="L328:L391">(-10*C328/B328)*($H$4*$H$4)</f>
        <v>2.97247706417925</v>
      </c>
      <c r="M328" s="26">
        <f aca="true" t="shared" si="91" ref="M328:M391">(-10*C328/(B328+0.02))*($H$4*$H$4)</f>
        <v>2.5116279069475196</v>
      </c>
      <c r="N328" s="26">
        <f aca="true" t="shared" si="92" ref="N328:N391">(-10*C328/(B328-0.02))*($H$4*$H$4)</f>
        <v>3.6404494381408496</v>
      </c>
      <c r="O328" s="18">
        <f aca="true" t="shared" si="93" ref="O328:O391">-$D$4</f>
        <v>-74.66770413741473</v>
      </c>
      <c r="P328" s="18">
        <f aca="true" t="shared" si="94" ref="P328:P391">+$D$4</f>
        <v>74.66770413741473</v>
      </c>
      <c r="Q328" s="31">
        <f aca="true" t="shared" si="95" ref="Q328:Q391">(2-(A328*B328)/(-10*C328*$H$4*$H$4))*100</f>
        <v>-700.0000000000684</v>
      </c>
      <c r="R328" s="31">
        <f t="shared" si="84"/>
        <v>-700.0000000000464</v>
      </c>
      <c r="S328" s="31">
        <f t="shared" si="85"/>
        <v>-700.0000000001</v>
      </c>
    </row>
    <row r="329" spans="1:19" ht="12.75">
      <c r="A329" s="19">
        <f aca="true" t="shared" si="96" ref="A329:A392">IF(F329=-99999,I329,IF(F329&lt;0,F329,I329))</f>
        <v>26.50909090873175</v>
      </c>
      <c r="B329" s="3">
        <f t="shared" si="86"/>
        <v>0.11000000000149868</v>
      </c>
      <c r="C329" s="3">
        <f t="shared" si="89"/>
        <v>-100</v>
      </c>
      <c r="D329" s="3">
        <v>60.1100000000015</v>
      </c>
      <c r="E329" s="3">
        <v>60</v>
      </c>
      <c r="F329" s="20">
        <f aca="true" t="shared" si="97" ref="F329:F392">IF((D329-60)&lt;=0,(-10*C329)*($F$4-60)^2/(D329-60-0.000000001),"")</f>
      </c>
      <c r="G329" s="20">
        <f aca="true" t="shared" si="98" ref="G329:G392">IF((D329-59.98)&lt;=0,(-10*C329)*($F$4-59.98)^2/(D329-59.98-0.000000001),"")</f>
      </c>
      <c r="H329" s="20">
        <f aca="true" t="shared" si="99" ref="H329:H392">IF((D329-60.02)&lt;=0,(-10*C329)*($F$4-60.02)^2/(D329-60.02-0.000000001),"")</f>
      </c>
      <c r="I329" s="21">
        <f aca="true" t="shared" si="100" ref="I329:I392">IF((D329-60)&gt;0,(-10*C329)*($G$4-60)^2/(D329-60),"")</f>
        <v>26.50909090873175</v>
      </c>
      <c r="J329" s="21">
        <f t="shared" si="88"/>
        <v>22.430769230511803</v>
      </c>
      <c r="K329" s="21">
        <f t="shared" si="87"/>
        <v>32.39999999946406</v>
      </c>
      <c r="L329" s="26">
        <f t="shared" si="90"/>
        <v>2.945454545414415</v>
      </c>
      <c r="M329" s="26">
        <f t="shared" si="91"/>
        <v>2.49230769227896</v>
      </c>
      <c r="N329" s="26">
        <f t="shared" si="92"/>
        <v>3.5999999999400525</v>
      </c>
      <c r="O329" s="18">
        <f t="shared" si="93"/>
        <v>-74.66770413741473</v>
      </c>
      <c r="P329" s="18">
        <f t="shared" si="94"/>
        <v>74.66770413741473</v>
      </c>
      <c r="Q329" s="31">
        <f t="shared" si="95"/>
        <v>-700.0000000000684</v>
      </c>
      <c r="R329" s="31">
        <f aca="true" t="shared" si="101" ref="R329:R392">IF(G329&lt;=0,(2-(G329*(B329+0.02))/(-10*C329*$H$4*$H$4))*100,(2-(J329*(B329+0.02))/(-10*C329*$H$4*$H$4))*100)</f>
        <v>-700.0000000000465</v>
      </c>
      <c r="S329" s="31">
        <f aca="true" t="shared" si="102" ref="S329:S392">IF(H329&lt;=0,(2-(H329*(B329-0.02))/(-10*C329*$H$4*$H$4))*100,(2-(K329*(B329-0.02))/(-10*C329*$H$4*$H$4))*100)</f>
        <v>-700.0000000000997</v>
      </c>
    </row>
    <row r="330" spans="1:19" ht="12.75">
      <c r="A330" s="19">
        <f t="shared" si="96"/>
        <v>26.27027026991644</v>
      </c>
      <c r="B330" s="3">
        <f t="shared" si="86"/>
        <v>0.11100000000150345</v>
      </c>
      <c r="C330" s="3">
        <f t="shared" si="89"/>
        <v>-100</v>
      </c>
      <c r="D330" s="3">
        <v>60.1110000000015</v>
      </c>
      <c r="E330" s="3">
        <v>60</v>
      </c>
      <c r="F330" s="20">
        <f t="shared" si="97"/>
      </c>
      <c r="G330" s="20">
        <f t="shared" si="98"/>
      </c>
      <c r="H330" s="20">
        <f t="shared" si="99"/>
      </c>
      <c r="I330" s="21">
        <f t="shared" si="100"/>
        <v>26.27027026991644</v>
      </c>
      <c r="J330" s="21">
        <f t="shared" si="88"/>
        <v>22.259541984478513</v>
      </c>
      <c r="K330" s="21">
        <f t="shared" si="87"/>
        <v>32.043956043430164</v>
      </c>
      <c r="L330" s="26">
        <f t="shared" si="90"/>
        <v>2.918918918879383</v>
      </c>
      <c r="M330" s="26">
        <f t="shared" si="91"/>
        <v>2.473282442719706</v>
      </c>
      <c r="N330" s="26">
        <f t="shared" si="92"/>
        <v>3.5604395603807366</v>
      </c>
      <c r="O330" s="18">
        <f t="shared" si="93"/>
        <v>-74.66770413741473</v>
      </c>
      <c r="P330" s="18">
        <f t="shared" si="94"/>
        <v>74.66770413741473</v>
      </c>
      <c r="Q330" s="31">
        <f t="shared" si="95"/>
        <v>-700.0000000000684</v>
      </c>
      <c r="R330" s="31">
        <f t="shared" si="101"/>
        <v>-700.0000000000468</v>
      </c>
      <c r="S330" s="31">
        <f t="shared" si="102"/>
        <v>-700.0000000000992</v>
      </c>
    </row>
    <row r="331" spans="1:19" ht="12.75">
      <c r="A331" s="19">
        <f t="shared" si="96"/>
        <v>26.035714285367305</v>
      </c>
      <c r="B331" s="3">
        <f t="shared" si="86"/>
        <v>0.11200000000150112</v>
      </c>
      <c r="C331" s="3">
        <f t="shared" si="89"/>
        <v>-100</v>
      </c>
      <c r="D331" s="3">
        <v>60.1120000000015</v>
      </c>
      <c r="E331" s="3">
        <v>60</v>
      </c>
      <c r="F331" s="20">
        <f t="shared" si="97"/>
      </c>
      <c r="G331" s="20">
        <f t="shared" si="98"/>
      </c>
      <c r="H331" s="20">
        <f t="shared" si="99"/>
      </c>
      <c r="I331" s="21">
        <f t="shared" si="100"/>
        <v>26.035714285367305</v>
      </c>
      <c r="J331" s="21">
        <f t="shared" si="88"/>
        <v>22.09090909065902</v>
      </c>
      <c r="K331" s="21">
        <f t="shared" si="87"/>
        <v>31.69565217339936</v>
      </c>
      <c r="L331" s="26">
        <f t="shared" si="90"/>
        <v>2.89285714281837</v>
      </c>
      <c r="M331" s="26">
        <f t="shared" si="91"/>
        <v>2.454545454517541</v>
      </c>
      <c r="N331" s="26">
        <f t="shared" si="92"/>
        <v>3.52173913037732</v>
      </c>
      <c r="O331" s="18">
        <f t="shared" si="93"/>
        <v>-74.66770413741473</v>
      </c>
      <c r="P331" s="18">
        <f t="shared" si="94"/>
        <v>74.66770413741473</v>
      </c>
      <c r="Q331" s="31">
        <f t="shared" si="95"/>
        <v>-700.0000000000684</v>
      </c>
      <c r="R331" s="31">
        <f t="shared" si="101"/>
        <v>-700.0000000000468</v>
      </c>
      <c r="S331" s="31">
        <f t="shared" si="102"/>
        <v>-700.0000000000989</v>
      </c>
    </row>
    <row r="332" spans="1:19" ht="12.75">
      <c r="A332" s="19">
        <f t="shared" si="96"/>
        <v>25.80530973417296</v>
      </c>
      <c r="B332" s="3">
        <f t="shared" si="86"/>
        <v>0.11300000000149879</v>
      </c>
      <c r="C332" s="3">
        <f t="shared" si="89"/>
        <v>-100</v>
      </c>
      <c r="D332" s="3">
        <v>60.1130000000015</v>
      </c>
      <c r="E332" s="3">
        <v>60</v>
      </c>
      <c r="F332" s="20">
        <f t="shared" si="97"/>
      </c>
      <c r="G332" s="20">
        <f t="shared" si="98"/>
      </c>
      <c r="H332" s="20">
        <f t="shared" si="99"/>
      </c>
      <c r="I332" s="21">
        <f t="shared" si="100"/>
        <v>25.80530973417296</v>
      </c>
      <c r="J332" s="21">
        <f t="shared" si="88"/>
        <v>21.924812029829262</v>
      </c>
      <c r="K332" s="21">
        <f t="shared" si="87"/>
        <v>31.354838709175535</v>
      </c>
      <c r="L332" s="26">
        <f t="shared" si="90"/>
        <v>2.867256637130111</v>
      </c>
      <c r="M332" s="26">
        <f t="shared" si="91"/>
        <v>2.436090225536457</v>
      </c>
      <c r="N332" s="26">
        <f t="shared" si="92"/>
        <v>3.483870967685789</v>
      </c>
      <c r="O332" s="18">
        <f t="shared" si="93"/>
        <v>-74.66770413741473</v>
      </c>
      <c r="P332" s="18">
        <f t="shared" si="94"/>
        <v>74.66770413741473</v>
      </c>
      <c r="Q332" s="31">
        <f t="shared" si="95"/>
        <v>-700.0000000000684</v>
      </c>
      <c r="R332" s="31">
        <f t="shared" si="101"/>
        <v>-700.0000000000471</v>
      </c>
      <c r="S332" s="31">
        <f t="shared" si="102"/>
        <v>-700.0000000000986</v>
      </c>
    </row>
    <row r="333" spans="1:19" ht="12.75">
      <c r="A333" s="19">
        <f t="shared" si="96"/>
        <v>25.57894736808722</v>
      </c>
      <c r="B333" s="3">
        <f t="shared" si="86"/>
        <v>0.11400000000149646</v>
      </c>
      <c r="C333" s="3">
        <f t="shared" si="89"/>
        <v>-100</v>
      </c>
      <c r="D333" s="3">
        <v>60.1140000000015</v>
      </c>
      <c r="E333" s="3">
        <v>60</v>
      </c>
      <c r="F333" s="20">
        <f t="shared" si="97"/>
      </c>
      <c r="G333" s="20">
        <f t="shared" si="98"/>
      </c>
      <c r="H333" s="20">
        <f t="shared" si="99"/>
      </c>
      <c r="I333" s="21">
        <f t="shared" si="100"/>
        <v>25.57894736808722</v>
      </c>
      <c r="J333" s="21">
        <f t="shared" si="88"/>
        <v>21.761194029608866</v>
      </c>
      <c r="K333" s="21">
        <f t="shared" si="87"/>
        <v>31.021276595254214</v>
      </c>
      <c r="L333" s="26">
        <f t="shared" si="90"/>
        <v>2.8421052631205863</v>
      </c>
      <c r="M333" s="26">
        <f t="shared" si="91"/>
        <v>2.4179104477341915</v>
      </c>
      <c r="N333" s="26">
        <f t="shared" si="92"/>
        <v>3.446808510583425</v>
      </c>
      <c r="O333" s="18">
        <f t="shared" si="93"/>
        <v>-74.66770413741473</v>
      </c>
      <c r="P333" s="18">
        <f t="shared" si="94"/>
        <v>74.66770413741473</v>
      </c>
      <c r="Q333" s="31">
        <f t="shared" si="95"/>
        <v>-700.0000000000684</v>
      </c>
      <c r="R333" s="31">
        <f t="shared" si="101"/>
        <v>-700.0000000000473</v>
      </c>
      <c r="S333" s="31">
        <f t="shared" si="102"/>
        <v>-700.0000000000982</v>
      </c>
    </row>
    <row r="334" spans="1:19" ht="12.75">
      <c r="A334" s="19">
        <f t="shared" si="96"/>
        <v>25.356521738801348</v>
      </c>
      <c r="B334" s="3">
        <f t="shared" si="86"/>
        <v>0.11500000000150123</v>
      </c>
      <c r="C334" s="3">
        <f t="shared" si="89"/>
        <v>-100</v>
      </c>
      <c r="D334" s="3">
        <v>60.1150000000015</v>
      </c>
      <c r="E334" s="3">
        <v>60</v>
      </c>
      <c r="F334" s="20">
        <f t="shared" si="97"/>
      </c>
      <c r="G334" s="20">
        <f t="shared" si="98"/>
      </c>
      <c r="H334" s="20">
        <f t="shared" si="99"/>
      </c>
      <c r="I334" s="21">
        <f t="shared" si="100"/>
        <v>25.356521738801348</v>
      </c>
      <c r="J334" s="21">
        <f t="shared" si="88"/>
        <v>21.59999999976094</v>
      </c>
      <c r="K334" s="21">
        <f t="shared" si="87"/>
        <v>30.69473684162355</v>
      </c>
      <c r="L334" s="26">
        <f t="shared" si="90"/>
        <v>2.817391304311047</v>
      </c>
      <c r="M334" s="26">
        <f t="shared" si="91"/>
        <v>2.3999999999733115</v>
      </c>
      <c r="N334" s="26">
        <f t="shared" si="92"/>
        <v>3.4105263157355785</v>
      </c>
      <c r="O334" s="18">
        <f t="shared" si="93"/>
        <v>-74.66770413741473</v>
      </c>
      <c r="P334" s="18">
        <f t="shared" si="94"/>
        <v>74.66770413741473</v>
      </c>
      <c r="Q334" s="31">
        <f t="shared" si="95"/>
        <v>-700.0000000000684</v>
      </c>
      <c r="R334" s="31">
        <f t="shared" si="101"/>
        <v>-700.0000000000474</v>
      </c>
      <c r="S334" s="31">
        <f t="shared" si="102"/>
        <v>-700.000000000098</v>
      </c>
    </row>
    <row r="335" spans="1:19" ht="12.75">
      <c r="A335" s="19">
        <f t="shared" si="96"/>
        <v>25.13793103415984</v>
      </c>
      <c r="B335" s="3">
        <f t="shared" si="86"/>
        <v>0.1160000000014989</v>
      </c>
      <c r="C335" s="3">
        <f t="shared" si="89"/>
        <v>-100</v>
      </c>
      <c r="D335" s="3">
        <v>60.1160000000015</v>
      </c>
      <c r="E335" s="3">
        <v>60</v>
      </c>
      <c r="F335" s="20">
        <f t="shared" si="97"/>
      </c>
      <c r="G335" s="20">
        <f t="shared" si="98"/>
      </c>
      <c r="H335" s="20">
        <f t="shared" si="99"/>
      </c>
      <c r="I335" s="21">
        <f t="shared" si="100"/>
        <v>25.13793103415984</v>
      </c>
      <c r="J335" s="21">
        <f t="shared" si="88"/>
        <v>21.441176470353057</v>
      </c>
      <c r="K335" s="21">
        <f t="shared" si="87"/>
        <v>30.37499999952903</v>
      </c>
      <c r="L335" s="26">
        <f t="shared" si="90"/>
        <v>2.79310344823977</v>
      </c>
      <c r="M335" s="26">
        <f t="shared" si="91"/>
        <v>2.382352941150214</v>
      </c>
      <c r="N335" s="26">
        <f t="shared" si="92"/>
        <v>3.3749999999473035</v>
      </c>
      <c r="O335" s="18">
        <f t="shared" si="93"/>
        <v>-74.66770413741473</v>
      </c>
      <c r="P335" s="18">
        <f t="shared" si="94"/>
        <v>74.66770413741473</v>
      </c>
      <c r="Q335" s="31">
        <f t="shared" si="95"/>
        <v>-700.0000000000684</v>
      </c>
      <c r="R335" s="31">
        <f t="shared" si="101"/>
        <v>-700.0000000000476</v>
      </c>
      <c r="S335" s="31">
        <f t="shared" si="102"/>
        <v>-700.0000000000977</v>
      </c>
    </row>
    <row r="336" spans="1:19" ht="12.75">
      <c r="A336" s="19">
        <f t="shared" si="96"/>
        <v>24.923076922760014</v>
      </c>
      <c r="B336" s="3">
        <f t="shared" si="86"/>
        <v>0.11700000000149657</v>
      </c>
      <c r="C336" s="3">
        <f t="shared" si="89"/>
        <v>-100</v>
      </c>
      <c r="D336" s="3">
        <v>60.1170000000015</v>
      </c>
      <c r="E336" s="3">
        <v>60</v>
      </c>
      <c r="F336" s="20">
        <f t="shared" si="97"/>
      </c>
      <c r="G336" s="20">
        <f t="shared" si="98"/>
      </c>
      <c r="H336" s="20">
        <f t="shared" si="99"/>
      </c>
      <c r="I336" s="21">
        <f t="shared" si="100"/>
        <v>24.923076922760014</v>
      </c>
      <c r="J336" s="21">
        <f t="shared" si="88"/>
        <v>21.28467153261533</v>
      </c>
      <c r="K336" s="21">
        <f t="shared" si="87"/>
        <v>30.06185566964253</v>
      </c>
      <c r="L336" s="26">
        <f t="shared" si="90"/>
        <v>2.769230769195347</v>
      </c>
      <c r="M336" s="26">
        <f t="shared" si="91"/>
        <v>2.3649635036238004</v>
      </c>
      <c r="N336" s="26">
        <f t="shared" si="92"/>
        <v>3.340206185515475</v>
      </c>
      <c r="O336" s="18">
        <f t="shared" si="93"/>
        <v>-74.66770413741473</v>
      </c>
      <c r="P336" s="18">
        <f t="shared" si="94"/>
        <v>74.66770413741473</v>
      </c>
      <c r="Q336" s="31">
        <f t="shared" si="95"/>
        <v>-700.0000000000684</v>
      </c>
      <c r="R336" s="31">
        <f t="shared" si="101"/>
        <v>-700.0000000000476</v>
      </c>
      <c r="S336" s="31">
        <f t="shared" si="102"/>
        <v>-700.0000000000973</v>
      </c>
    </row>
    <row r="337" spans="1:19" ht="12.75">
      <c r="A337" s="19">
        <f t="shared" si="96"/>
        <v>24.711864406467118</v>
      </c>
      <c r="B337" s="3">
        <f t="shared" si="86"/>
        <v>0.11800000000150135</v>
      </c>
      <c r="C337" s="3">
        <f t="shared" si="89"/>
        <v>-100</v>
      </c>
      <c r="D337" s="3">
        <v>60.1180000000015</v>
      </c>
      <c r="E337" s="3">
        <v>60</v>
      </c>
      <c r="F337" s="20">
        <f t="shared" si="97"/>
      </c>
      <c r="G337" s="20">
        <f t="shared" si="98"/>
      </c>
      <c r="H337" s="20">
        <f t="shared" si="99"/>
      </c>
      <c r="I337" s="21">
        <f t="shared" si="100"/>
        <v>24.711864406467118</v>
      </c>
      <c r="J337" s="21">
        <f t="shared" si="88"/>
        <v>21.130434782379933</v>
      </c>
      <c r="K337" s="21">
        <f t="shared" si="87"/>
        <v>29.75510204036369</v>
      </c>
      <c r="L337" s="26">
        <f t="shared" si="90"/>
        <v>2.7457627118294714</v>
      </c>
      <c r="M337" s="26">
        <f t="shared" si="91"/>
        <v>2.347826086930979</v>
      </c>
      <c r="N337" s="26">
        <f t="shared" si="92"/>
        <v>3.3061224489289422</v>
      </c>
      <c r="O337" s="18">
        <f t="shared" si="93"/>
        <v>-74.66770413741473</v>
      </c>
      <c r="P337" s="18">
        <f t="shared" si="94"/>
        <v>74.66770413741473</v>
      </c>
      <c r="Q337" s="31">
        <f t="shared" si="95"/>
        <v>-700.0000000000684</v>
      </c>
      <c r="R337" s="31">
        <f t="shared" si="101"/>
        <v>-700.0000000000477</v>
      </c>
      <c r="S337" s="31">
        <f t="shared" si="102"/>
        <v>-700.000000000097</v>
      </c>
    </row>
    <row r="338" spans="1:19" ht="12.75">
      <c r="A338" s="19">
        <f t="shared" si="96"/>
        <v>24.50420168036545</v>
      </c>
      <c r="B338" s="3">
        <f t="shared" si="86"/>
        <v>0.11900000000149902</v>
      </c>
      <c r="C338" s="3">
        <f t="shared" si="89"/>
        <v>-100</v>
      </c>
      <c r="D338" s="3">
        <v>60.1190000000015</v>
      </c>
      <c r="E338" s="3">
        <v>60</v>
      </c>
      <c r="F338" s="20">
        <f t="shared" si="97"/>
      </c>
      <c r="G338" s="20">
        <f t="shared" si="98"/>
      </c>
      <c r="H338" s="20">
        <f t="shared" si="99"/>
      </c>
      <c r="I338" s="21">
        <f t="shared" si="100"/>
        <v>24.50420168036545</v>
      </c>
      <c r="J338" s="21">
        <f t="shared" si="88"/>
        <v>20.97841726596193</v>
      </c>
      <c r="K338" s="21">
        <f t="shared" si="87"/>
        <v>29.45454545410263</v>
      </c>
      <c r="L338" s="26">
        <f t="shared" si="90"/>
        <v>2.7226890755959547</v>
      </c>
      <c r="M338" s="26">
        <f t="shared" si="91"/>
        <v>2.330935251773423</v>
      </c>
      <c r="N338" s="26">
        <f t="shared" si="92"/>
        <v>3.2727272726777183</v>
      </c>
      <c r="O338" s="18">
        <f t="shared" si="93"/>
        <v>-74.66770413741473</v>
      </c>
      <c r="P338" s="18">
        <f t="shared" si="94"/>
        <v>74.66770413741473</v>
      </c>
      <c r="Q338" s="31">
        <f t="shared" si="95"/>
        <v>-700.0000000000684</v>
      </c>
      <c r="R338" s="31">
        <f t="shared" si="101"/>
        <v>-700.000000000048</v>
      </c>
      <c r="S338" s="31">
        <f t="shared" si="102"/>
        <v>-700.0000000000969</v>
      </c>
    </row>
    <row r="339" spans="1:19" ht="12.75">
      <c r="A339" s="19">
        <f t="shared" si="96"/>
        <v>24.299999999698763</v>
      </c>
      <c r="B339" s="3">
        <f t="shared" si="86"/>
        <v>0.12000000000149669</v>
      </c>
      <c r="C339" s="3">
        <f t="shared" si="89"/>
        <v>-100</v>
      </c>
      <c r="D339" s="3">
        <v>60.1200000000015</v>
      </c>
      <c r="E339" s="3">
        <v>60</v>
      </c>
      <c r="F339" s="20">
        <f t="shared" si="97"/>
      </c>
      <c r="G339" s="20">
        <f t="shared" si="98"/>
      </c>
      <c r="H339" s="20">
        <f t="shared" si="99"/>
      </c>
      <c r="I339" s="21">
        <f t="shared" si="100"/>
        <v>24.299999999698763</v>
      </c>
      <c r="J339" s="21">
        <f t="shared" si="88"/>
        <v>20.82857142834987</v>
      </c>
      <c r="K339" s="21">
        <f t="shared" si="87"/>
        <v>29.15999999956669</v>
      </c>
      <c r="L339" s="26">
        <f t="shared" si="90"/>
        <v>2.6999999999663244</v>
      </c>
      <c r="M339" s="26">
        <f t="shared" si="91"/>
        <v>2.314285714260973</v>
      </c>
      <c r="N339" s="26">
        <f t="shared" si="92"/>
        <v>3.239999999951507</v>
      </c>
      <c r="O339" s="18">
        <f t="shared" si="93"/>
        <v>-74.66770413741473</v>
      </c>
      <c r="P339" s="18">
        <f t="shared" si="94"/>
        <v>74.66770413741473</v>
      </c>
      <c r="Q339" s="31">
        <f t="shared" si="95"/>
        <v>-700.0000000000684</v>
      </c>
      <c r="R339" s="31">
        <f t="shared" si="101"/>
        <v>-700.0000000000481</v>
      </c>
      <c r="S339" s="31">
        <f t="shared" si="102"/>
        <v>-700.0000000000964</v>
      </c>
    </row>
    <row r="340" spans="1:19" ht="12.75">
      <c r="A340" s="19">
        <f t="shared" si="96"/>
        <v>24.099173553421792</v>
      </c>
      <c r="B340" s="3">
        <f aca="true" t="shared" si="103" ref="B340:B403">+D340-E340</f>
        <v>0.12100000000150146</v>
      </c>
      <c r="C340" s="3">
        <f t="shared" si="89"/>
        <v>-100</v>
      </c>
      <c r="D340" s="3">
        <v>60.1210000000015</v>
      </c>
      <c r="E340" s="3">
        <v>60</v>
      </c>
      <c r="F340" s="20">
        <f t="shared" si="97"/>
      </c>
      <c r="G340" s="20">
        <f t="shared" si="98"/>
      </c>
      <c r="H340" s="20">
        <f t="shared" si="99"/>
      </c>
      <c r="I340" s="21">
        <f t="shared" si="100"/>
        <v>24.099173553421792</v>
      </c>
      <c r="J340" s="21">
        <f t="shared" si="88"/>
        <v>20.680851063610675</v>
      </c>
      <c r="K340" s="21">
        <f t="shared" si="87"/>
        <v>28.871287128286756</v>
      </c>
      <c r="L340" s="26">
        <f t="shared" si="90"/>
        <v>2.6776859503799963</v>
      </c>
      <c r="M340" s="26">
        <f t="shared" si="91"/>
        <v>2.297872340401063</v>
      </c>
      <c r="N340" s="26">
        <f t="shared" si="92"/>
        <v>3.207920792031519</v>
      </c>
      <c r="O340" s="18">
        <f t="shared" si="93"/>
        <v>-74.66770413741473</v>
      </c>
      <c r="P340" s="18">
        <f t="shared" si="94"/>
        <v>74.66770413741473</v>
      </c>
      <c r="Q340" s="31">
        <f t="shared" si="95"/>
        <v>-700.0000000000684</v>
      </c>
      <c r="R340" s="31">
        <f t="shared" si="101"/>
        <v>-700.0000000000483</v>
      </c>
      <c r="S340" s="31">
        <f t="shared" si="102"/>
        <v>-700.0000000000961</v>
      </c>
    </row>
    <row r="341" spans="1:19" ht="12.75">
      <c r="A341" s="19">
        <f t="shared" si="96"/>
        <v>23.901639343970405</v>
      </c>
      <c r="B341" s="3">
        <f t="shared" si="103"/>
        <v>0.12200000000149913</v>
      </c>
      <c r="C341" s="3">
        <f t="shared" si="89"/>
        <v>-100</v>
      </c>
      <c r="D341" s="3">
        <v>60.1220000000015</v>
      </c>
      <c r="E341" s="3">
        <v>60</v>
      </c>
      <c r="F341" s="20">
        <f t="shared" si="97"/>
      </c>
      <c r="G341" s="20">
        <f t="shared" si="98"/>
      </c>
      <c r="H341" s="20">
        <f t="shared" si="99"/>
      </c>
      <c r="I341" s="21">
        <f t="shared" si="100"/>
        <v>23.901639343970405</v>
      </c>
      <c r="J341" s="21">
        <f t="shared" si="88"/>
        <v>20.535211267389943</v>
      </c>
      <c r="K341" s="21">
        <f t="shared" si="87"/>
        <v>28.588235293700517</v>
      </c>
      <c r="L341" s="26">
        <f t="shared" si="90"/>
        <v>2.655737704885399</v>
      </c>
      <c r="M341" s="26">
        <f t="shared" si="91"/>
        <v>2.2816901408209818</v>
      </c>
      <c r="N341" s="26">
        <f t="shared" si="92"/>
        <v>3.176470588188608</v>
      </c>
      <c r="O341" s="18">
        <f t="shared" si="93"/>
        <v>-74.66770413741473</v>
      </c>
      <c r="P341" s="18">
        <f t="shared" si="94"/>
        <v>74.66770413741473</v>
      </c>
      <c r="Q341" s="31">
        <f t="shared" si="95"/>
        <v>-700.0000000000684</v>
      </c>
      <c r="R341" s="31">
        <f t="shared" si="101"/>
        <v>-700.0000000000485</v>
      </c>
      <c r="S341" s="31">
        <f t="shared" si="102"/>
        <v>-700.000000000096</v>
      </c>
    </row>
    <row r="342" spans="1:19" ht="12.75">
      <c r="A342" s="19">
        <f t="shared" si="96"/>
        <v>23.70731707288403</v>
      </c>
      <c r="B342" s="3">
        <f t="shared" si="103"/>
        <v>0.1230000000014968</v>
      </c>
      <c r="C342" s="3">
        <f t="shared" si="89"/>
        <v>-100</v>
      </c>
      <c r="D342" s="3">
        <v>60.1230000000015</v>
      </c>
      <c r="E342" s="3">
        <v>60</v>
      </c>
      <c r="F342" s="20">
        <f t="shared" si="97"/>
      </c>
      <c r="G342" s="20">
        <f t="shared" si="98"/>
      </c>
      <c r="H342" s="20">
        <f t="shared" si="99"/>
      </c>
      <c r="I342" s="21">
        <f t="shared" si="100"/>
        <v>23.70731707288403</v>
      </c>
      <c r="J342" s="21">
        <f t="shared" si="88"/>
        <v>20.39160839139605</v>
      </c>
      <c r="K342" s="21">
        <f t="shared" si="87"/>
        <v>28.31067961124208</v>
      </c>
      <c r="L342" s="26">
        <f t="shared" si="90"/>
        <v>2.634146341431359</v>
      </c>
      <c r="M342" s="26">
        <f t="shared" si="91"/>
        <v>2.26573426571055</v>
      </c>
      <c r="N342" s="26">
        <f t="shared" si="92"/>
        <v>3.145631067915452</v>
      </c>
      <c r="O342" s="18">
        <f t="shared" si="93"/>
        <v>-74.66770413741473</v>
      </c>
      <c r="P342" s="18">
        <f t="shared" si="94"/>
        <v>74.66770413741473</v>
      </c>
      <c r="Q342" s="31">
        <f t="shared" si="95"/>
        <v>-700.0000000000684</v>
      </c>
      <c r="R342" s="31">
        <f t="shared" si="101"/>
        <v>-700.0000000000487</v>
      </c>
      <c r="S342" s="31">
        <f t="shared" si="102"/>
        <v>-700.0000000000956</v>
      </c>
    </row>
    <row r="343" spans="1:19" ht="12.75">
      <c r="A343" s="19">
        <f t="shared" si="96"/>
        <v>23.51612903197508</v>
      </c>
      <c r="B343" s="3">
        <f t="shared" si="103"/>
        <v>0.12400000000150158</v>
      </c>
      <c r="C343" s="3">
        <f t="shared" si="89"/>
        <v>-100</v>
      </c>
      <c r="D343" s="3">
        <v>60.1240000000015</v>
      </c>
      <c r="E343" s="3">
        <v>60</v>
      </c>
      <c r="F343" s="20">
        <f t="shared" si="97"/>
      </c>
      <c r="G343" s="20">
        <f t="shared" si="98"/>
      </c>
      <c r="H343" s="20">
        <f t="shared" si="99"/>
      </c>
      <c r="I343" s="21">
        <f t="shared" si="100"/>
        <v>23.51612903197508</v>
      </c>
      <c r="J343" s="21">
        <f t="shared" si="88"/>
        <v>20.249999999789935</v>
      </c>
      <c r="K343" s="21">
        <f t="shared" si="87"/>
        <v>28.038461538059682</v>
      </c>
      <c r="L343" s="26">
        <f t="shared" si="90"/>
        <v>2.61290322577481</v>
      </c>
      <c r="M343" s="26">
        <f t="shared" si="91"/>
        <v>2.249999999976538</v>
      </c>
      <c r="N343" s="26">
        <f t="shared" si="92"/>
        <v>3.1153846153396345</v>
      </c>
      <c r="O343" s="18">
        <f t="shared" si="93"/>
        <v>-74.66770413741473</v>
      </c>
      <c r="P343" s="18">
        <f t="shared" si="94"/>
        <v>74.66770413741473</v>
      </c>
      <c r="Q343" s="31">
        <f t="shared" si="95"/>
        <v>-700.0000000000684</v>
      </c>
      <c r="R343" s="31">
        <f t="shared" si="101"/>
        <v>-700.0000000000487</v>
      </c>
      <c r="S343" s="31">
        <f t="shared" si="102"/>
        <v>-700.0000000000954</v>
      </c>
    </row>
    <row r="344" spans="1:19" ht="12.75">
      <c r="A344" s="19">
        <f t="shared" si="96"/>
        <v>23.327999999721975</v>
      </c>
      <c r="B344" s="3">
        <f t="shared" si="103"/>
        <v>0.12500000000149925</v>
      </c>
      <c r="C344" s="3">
        <f t="shared" si="89"/>
        <v>-100</v>
      </c>
      <c r="D344" s="3">
        <v>60.1250000000015</v>
      </c>
      <c r="E344" s="3">
        <v>60</v>
      </c>
      <c r="F344" s="20">
        <f t="shared" si="97"/>
      </c>
      <c r="G344" s="20">
        <f t="shared" si="98"/>
      </c>
      <c r="H344" s="20">
        <f t="shared" si="99"/>
      </c>
      <c r="I344" s="21">
        <f t="shared" si="100"/>
        <v>23.327999999721975</v>
      </c>
      <c r="J344" s="21">
        <f t="shared" si="88"/>
        <v>20.110344827379365</v>
      </c>
      <c r="K344" s="21">
        <f t="shared" si="87"/>
        <v>27.771428571034967</v>
      </c>
      <c r="L344" s="26">
        <f t="shared" si="90"/>
        <v>2.591999999968911</v>
      </c>
      <c r="M344" s="26">
        <f t="shared" si="91"/>
        <v>2.234482758597586</v>
      </c>
      <c r="N344" s="26">
        <f t="shared" si="92"/>
        <v>3.0857142856702264</v>
      </c>
      <c r="O344" s="18">
        <f t="shared" si="93"/>
        <v>-74.66770413741473</v>
      </c>
      <c r="P344" s="18">
        <f t="shared" si="94"/>
        <v>74.66770413741473</v>
      </c>
      <c r="Q344" s="31">
        <f t="shared" si="95"/>
        <v>-700.0000000000684</v>
      </c>
      <c r="R344" s="31">
        <f t="shared" si="101"/>
        <v>-700.0000000000489</v>
      </c>
      <c r="S344" s="31">
        <f t="shared" si="102"/>
        <v>-700.000000000095</v>
      </c>
    </row>
    <row r="345" spans="1:19" ht="12.75">
      <c r="A345" s="19">
        <f t="shared" si="96"/>
        <v>23.142857142564377</v>
      </c>
      <c r="B345" s="3">
        <f t="shared" si="103"/>
        <v>0.1260000000016035</v>
      </c>
      <c r="C345" s="3">
        <f t="shared" si="89"/>
        <v>-100</v>
      </c>
      <c r="D345" s="3">
        <v>60.1260000000016</v>
      </c>
      <c r="E345" s="3">
        <v>60</v>
      </c>
      <c r="F345" s="20">
        <f t="shared" si="97"/>
      </c>
      <c r="G345" s="20">
        <f t="shared" si="98"/>
      </c>
      <c r="H345" s="20">
        <f t="shared" si="99"/>
      </c>
      <c r="I345" s="21">
        <f t="shared" si="100"/>
        <v>23.142857142564377</v>
      </c>
      <c r="J345" s="21">
        <f t="shared" si="88"/>
        <v>19.972602739507757</v>
      </c>
      <c r="K345" s="21">
        <f t="shared" si="87"/>
        <v>27.509433961850903</v>
      </c>
      <c r="L345" s="26">
        <f t="shared" si="90"/>
        <v>2.5714285713958467</v>
      </c>
      <c r="M345" s="26">
        <f t="shared" si="91"/>
        <v>2.219178082167408</v>
      </c>
      <c r="N345" s="26">
        <f t="shared" si="92"/>
        <v>3.056603773538667</v>
      </c>
      <c r="O345" s="18">
        <f t="shared" si="93"/>
        <v>-74.66770413741473</v>
      </c>
      <c r="P345" s="18">
        <f t="shared" si="94"/>
        <v>74.66770413741473</v>
      </c>
      <c r="Q345" s="31">
        <f t="shared" si="95"/>
        <v>-700.0000000000684</v>
      </c>
      <c r="R345" s="31">
        <f t="shared" si="101"/>
        <v>-700.000000000049</v>
      </c>
      <c r="S345" s="31">
        <f t="shared" si="102"/>
        <v>-700.0000000000948</v>
      </c>
    </row>
    <row r="346" spans="1:19" ht="12.75">
      <c r="A346" s="19">
        <f t="shared" si="96"/>
        <v>22.960629920972107</v>
      </c>
      <c r="B346" s="3">
        <f t="shared" si="103"/>
        <v>0.12700000000160117</v>
      </c>
      <c r="C346" s="3">
        <f t="shared" si="89"/>
        <v>-100</v>
      </c>
      <c r="D346" s="3">
        <v>60.1270000000016</v>
      </c>
      <c r="E346" s="3">
        <v>60</v>
      </c>
      <c r="F346" s="20">
        <f t="shared" si="97"/>
      </c>
      <c r="G346" s="20">
        <f t="shared" si="98"/>
      </c>
      <c r="H346" s="20">
        <f t="shared" si="99"/>
      </c>
      <c r="I346" s="21">
        <f t="shared" si="100"/>
        <v>22.960629920972107</v>
      </c>
      <c r="J346" s="21">
        <f t="shared" si="88"/>
        <v>19.836734693662567</v>
      </c>
      <c r="K346" s="21">
        <f t="shared" si="87"/>
        <v>27.252336448193184</v>
      </c>
      <c r="L346" s="26">
        <f t="shared" si="90"/>
        <v>2.55118110233004</v>
      </c>
      <c r="M346" s="26">
        <f t="shared" si="91"/>
        <v>2.204081632629054</v>
      </c>
      <c r="N346" s="26">
        <f t="shared" si="92"/>
        <v>3.0280373831322582</v>
      </c>
      <c r="O346" s="18">
        <f t="shared" si="93"/>
        <v>-74.66770413741473</v>
      </c>
      <c r="P346" s="18">
        <f t="shared" si="94"/>
        <v>74.66770413741473</v>
      </c>
      <c r="Q346" s="31">
        <f t="shared" si="95"/>
        <v>-700.0000000000684</v>
      </c>
      <c r="R346" s="31">
        <f t="shared" si="101"/>
        <v>-700.0000000000492</v>
      </c>
      <c r="S346" s="31">
        <f t="shared" si="102"/>
        <v>-700.0000000000945</v>
      </c>
    </row>
    <row r="347" spans="1:19" ht="12.75">
      <c r="A347" s="19">
        <f t="shared" si="96"/>
        <v>22.78124999971717</v>
      </c>
      <c r="B347" s="3">
        <f t="shared" si="103"/>
        <v>0.12800000000159883</v>
      </c>
      <c r="C347" s="3">
        <f t="shared" si="89"/>
        <v>-100</v>
      </c>
      <c r="D347" s="3">
        <v>60.1280000000016</v>
      </c>
      <c r="E347" s="3">
        <v>60</v>
      </c>
      <c r="F347" s="20">
        <f t="shared" si="97"/>
      </c>
      <c r="G347" s="20">
        <f t="shared" si="98"/>
      </c>
      <c r="H347" s="20">
        <f t="shared" si="99"/>
      </c>
      <c r="I347" s="21">
        <f t="shared" si="100"/>
        <v>22.78124999971717</v>
      </c>
      <c r="J347" s="21">
        <f t="shared" si="88"/>
        <v>19.70270270249093</v>
      </c>
      <c r="K347" s="21">
        <f t="shared" si="87"/>
        <v>26.99999999960312</v>
      </c>
      <c r="L347" s="26">
        <f t="shared" si="90"/>
        <v>2.531249999968382</v>
      </c>
      <c r="M347" s="26">
        <f t="shared" si="91"/>
        <v>2.1891891891655395</v>
      </c>
      <c r="N347" s="26">
        <f t="shared" si="92"/>
        <v>2.999999999955588</v>
      </c>
      <c r="O347" s="18">
        <f t="shared" si="93"/>
        <v>-74.66770413741473</v>
      </c>
      <c r="P347" s="18">
        <f t="shared" si="94"/>
        <v>74.66770413741473</v>
      </c>
      <c r="Q347" s="31">
        <f t="shared" si="95"/>
        <v>-700.0000000000684</v>
      </c>
      <c r="R347" s="31">
        <f t="shared" si="101"/>
        <v>-700.0000000000492</v>
      </c>
      <c r="S347" s="31">
        <f t="shared" si="102"/>
        <v>-700.0000000000944</v>
      </c>
    </row>
    <row r="348" spans="1:19" ht="12.75">
      <c r="A348" s="19">
        <f t="shared" si="96"/>
        <v>22.604651162512656</v>
      </c>
      <c r="B348" s="3">
        <f t="shared" si="103"/>
        <v>0.1290000000015965</v>
      </c>
      <c r="C348" s="3">
        <f t="shared" si="89"/>
        <v>-100</v>
      </c>
      <c r="D348" s="3">
        <v>60.1290000000016</v>
      </c>
      <c r="E348" s="3">
        <v>60</v>
      </c>
      <c r="F348" s="20">
        <f t="shared" si="97"/>
      </c>
      <c r="G348" s="20">
        <f t="shared" si="98"/>
      </c>
      <c r="H348" s="20">
        <f t="shared" si="99"/>
      </c>
      <c r="I348" s="21">
        <f t="shared" si="100"/>
        <v>22.604651162512656</v>
      </c>
      <c r="J348" s="21">
        <f t="shared" si="88"/>
        <v>19.570469798449096</v>
      </c>
      <c r="K348" s="21">
        <f t="shared" si="87"/>
        <v>26.75229357759261</v>
      </c>
      <c r="L348" s="26">
        <f t="shared" si="90"/>
        <v>2.5116279069456597</v>
      </c>
      <c r="M348" s="26">
        <f t="shared" si="91"/>
        <v>2.1744966442720024</v>
      </c>
      <c r="N348" s="26">
        <f t="shared" si="92"/>
        <v>2.972477064176646</v>
      </c>
      <c r="O348" s="18">
        <f t="shared" si="93"/>
        <v>-74.66770413741473</v>
      </c>
      <c r="P348" s="18">
        <f t="shared" si="94"/>
        <v>74.66770413741473</v>
      </c>
      <c r="Q348" s="31">
        <f t="shared" si="95"/>
        <v>-700.0000000000684</v>
      </c>
      <c r="R348" s="31">
        <f t="shared" si="101"/>
        <v>-700.0000000000493</v>
      </c>
      <c r="S348" s="31">
        <f t="shared" si="102"/>
        <v>-700.0000000000941</v>
      </c>
    </row>
    <row r="349" spans="1:19" ht="12.75">
      <c r="A349" s="19">
        <f t="shared" si="96"/>
        <v>22.43076923049464</v>
      </c>
      <c r="B349" s="3">
        <f t="shared" si="103"/>
        <v>0.13000000000160128</v>
      </c>
      <c r="C349" s="3">
        <f t="shared" si="89"/>
        <v>-100</v>
      </c>
      <c r="D349" s="3">
        <v>60.1300000000016</v>
      </c>
      <c r="E349" s="3">
        <v>60</v>
      </c>
      <c r="F349" s="20">
        <f t="shared" si="97"/>
      </c>
      <c r="G349" s="20">
        <f t="shared" si="98"/>
      </c>
      <c r="H349" s="20">
        <f t="shared" si="99"/>
      </c>
      <c r="I349" s="21">
        <f t="shared" si="100"/>
        <v>22.43076923049464</v>
      </c>
      <c r="J349" s="21">
        <f t="shared" si="88"/>
        <v>19.439999999793542</v>
      </c>
      <c r="K349" s="21">
        <f t="shared" si="87"/>
        <v>26.509090908707776</v>
      </c>
      <c r="L349" s="26">
        <f t="shared" si="90"/>
        <v>2.492307692276993</v>
      </c>
      <c r="M349" s="26">
        <f t="shared" si="91"/>
        <v>2.1599999999769413</v>
      </c>
      <c r="N349" s="26">
        <f t="shared" si="92"/>
        <v>2.945454545411668</v>
      </c>
      <c r="O349" s="18">
        <f t="shared" si="93"/>
        <v>-74.66770413741473</v>
      </c>
      <c r="P349" s="18">
        <f t="shared" si="94"/>
        <v>74.66770413741473</v>
      </c>
      <c r="Q349" s="31">
        <f t="shared" si="95"/>
        <v>-700.0000000000684</v>
      </c>
      <c r="R349" s="31">
        <f t="shared" si="101"/>
        <v>-700.0000000000496</v>
      </c>
      <c r="S349" s="31">
        <f t="shared" si="102"/>
        <v>-700.0000000000938</v>
      </c>
    </row>
    <row r="350" spans="1:19" ht="12.75">
      <c r="A350" s="19">
        <f t="shared" si="96"/>
        <v>22.259541984462818</v>
      </c>
      <c r="B350" s="3">
        <f t="shared" si="103"/>
        <v>0.13100000000159895</v>
      </c>
      <c r="C350" s="3">
        <f t="shared" si="89"/>
        <v>-100</v>
      </c>
      <c r="D350" s="3">
        <v>60.1310000000016</v>
      </c>
      <c r="E350" s="3">
        <v>60</v>
      </c>
      <c r="F350" s="20">
        <f t="shared" si="97"/>
      </c>
      <c r="G350" s="20">
        <f t="shared" si="98"/>
      </c>
      <c r="H350" s="20">
        <f t="shared" si="99"/>
      </c>
      <c r="I350" s="21">
        <f t="shared" si="100"/>
        <v>22.259541984462818</v>
      </c>
      <c r="J350" s="21">
        <f t="shared" si="88"/>
        <v>19.311258277942272</v>
      </c>
      <c r="K350" s="21">
        <f t="shared" si="87"/>
        <v>26.27027026989458</v>
      </c>
      <c r="L350" s="26">
        <f t="shared" si="90"/>
        <v>2.473282442717903</v>
      </c>
      <c r="M350" s="26">
        <f t="shared" si="91"/>
        <v>2.1456953642156895</v>
      </c>
      <c r="N350" s="26">
        <f t="shared" si="92"/>
        <v>2.9189189188768716</v>
      </c>
      <c r="O350" s="18">
        <f t="shared" si="93"/>
        <v>-74.66770413741473</v>
      </c>
      <c r="P350" s="18">
        <f t="shared" si="94"/>
        <v>74.66770413741473</v>
      </c>
      <c r="Q350" s="31">
        <f t="shared" si="95"/>
        <v>-700.0000000000684</v>
      </c>
      <c r="R350" s="31">
        <f t="shared" si="101"/>
        <v>-700.0000000000498</v>
      </c>
      <c r="S350" s="31">
        <f t="shared" si="102"/>
        <v>-700.0000000000938</v>
      </c>
    </row>
    <row r="351" spans="1:19" ht="12.75">
      <c r="A351" s="19">
        <f t="shared" si="96"/>
        <v>22.090909090643564</v>
      </c>
      <c r="B351" s="3">
        <f t="shared" si="103"/>
        <v>0.13200000000159662</v>
      </c>
      <c r="C351" s="3">
        <f t="shared" si="89"/>
        <v>-100</v>
      </c>
      <c r="D351" s="3">
        <v>60.1320000000016</v>
      </c>
      <c r="E351" s="3">
        <v>60</v>
      </c>
      <c r="F351" s="20">
        <f t="shared" si="97"/>
      </c>
      <c r="G351" s="20">
        <f t="shared" si="98"/>
      </c>
      <c r="H351" s="20">
        <f t="shared" si="99"/>
      </c>
      <c r="I351" s="21">
        <f t="shared" si="100"/>
        <v>22.090909090643564</v>
      </c>
      <c r="J351" s="21">
        <f t="shared" si="88"/>
        <v>19.184210526115336</v>
      </c>
      <c r="K351" s="21">
        <f t="shared" si="87"/>
        <v>26.035714285345833</v>
      </c>
      <c r="L351" s="26">
        <f t="shared" si="90"/>
        <v>2.454545454515765</v>
      </c>
      <c r="M351" s="26">
        <f t="shared" si="91"/>
        <v>2.1315789473460307</v>
      </c>
      <c r="N351" s="26">
        <f t="shared" si="92"/>
        <v>2.8928571428159033</v>
      </c>
      <c r="O351" s="18">
        <f t="shared" si="93"/>
        <v>-74.66770413741473</v>
      </c>
      <c r="P351" s="18">
        <f t="shared" si="94"/>
        <v>74.66770413741473</v>
      </c>
      <c r="Q351" s="31">
        <f t="shared" si="95"/>
        <v>-700.0000000000684</v>
      </c>
      <c r="R351" s="31">
        <f t="shared" si="101"/>
        <v>-700.0000000000498</v>
      </c>
      <c r="S351" s="31">
        <f t="shared" si="102"/>
        <v>-700.0000000000935</v>
      </c>
    </row>
    <row r="352" spans="1:19" ht="12.75">
      <c r="A352" s="19">
        <f t="shared" si="96"/>
        <v>21.924812029812863</v>
      </c>
      <c r="B352" s="3">
        <f t="shared" si="103"/>
        <v>0.1330000000016014</v>
      </c>
      <c r="C352" s="3">
        <f t="shared" si="89"/>
        <v>-100</v>
      </c>
      <c r="D352" s="3">
        <v>60.1330000000016</v>
      </c>
      <c r="E352" s="3">
        <v>60</v>
      </c>
      <c r="F352" s="20">
        <f t="shared" si="97"/>
      </c>
      <c r="G352" s="20">
        <f t="shared" si="98"/>
      </c>
      <c r="H352" s="20">
        <f t="shared" si="99"/>
      </c>
      <c r="I352" s="21">
        <f t="shared" si="100"/>
        <v>21.924812029812863</v>
      </c>
      <c r="J352" s="21">
        <f t="shared" si="88"/>
        <v>19.05882352921334</v>
      </c>
      <c r="K352" s="21">
        <f t="shared" si="87"/>
        <v>25.805309734150242</v>
      </c>
      <c r="L352" s="26">
        <f t="shared" si="90"/>
        <v>2.4360902255345773</v>
      </c>
      <c r="M352" s="26">
        <f t="shared" si="91"/>
        <v>2.1176470588013645</v>
      </c>
      <c r="N352" s="26">
        <f t="shared" si="92"/>
        <v>2.867256637127508</v>
      </c>
      <c r="O352" s="18">
        <f t="shared" si="93"/>
        <v>-74.66770413741473</v>
      </c>
      <c r="P352" s="18">
        <f t="shared" si="94"/>
        <v>74.66770413741473</v>
      </c>
      <c r="Q352" s="31">
        <f t="shared" si="95"/>
        <v>-700.0000000000684</v>
      </c>
      <c r="R352" s="31">
        <f t="shared" si="101"/>
        <v>-700.0000000000499</v>
      </c>
      <c r="S352" s="31">
        <f t="shared" si="102"/>
        <v>-700.0000000000932</v>
      </c>
    </row>
    <row r="353" spans="1:19" ht="12.75">
      <c r="A353" s="19">
        <f t="shared" si="96"/>
        <v>21.761194029592712</v>
      </c>
      <c r="B353" s="3">
        <f t="shared" si="103"/>
        <v>0.13400000000159906</v>
      </c>
      <c r="C353" s="3">
        <f t="shared" si="89"/>
        <v>-100</v>
      </c>
      <c r="D353" s="3">
        <v>60.1340000000016</v>
      </c>
      <c r="E353" s="3">
        <v>60</v>
      </c>
      <c r="F353" s="20">
        <f t="shared" si="97"/>
      </c>
      <c r="G353" s="20">
        <f t="shared" si="98"/>
      </c>
      <c r="H353" s="20">
        <f t="shared" si="99"/>
      </c>
      <c r="I353" s="21">
        <f t="shared" si="100"/>
        <v>21.761194029592712</v>
      </c>
      <c r="J353" s="21">
        <f t="shared" si="88"/>
        <v>18.935064934869374</v>
      </c>
      <c r="K353" s="21">
        <f t="shared" si="87"/>
        <v>25.578947368064902</v>
      </c>
      <c r="L353" s="26">
        <f t="shared" si="90"/>
        <v>2.41791044773234</v>
      </c>
      <c r="M353" s="26">
        <f t="shared" si="91"/>
        <v>2.103896103874258</v>
      </c>
      <c r="N353" s="26">
        <f t="shared" si="92"/>
        <v>2.8421052631180284</v>
      </c>
      <c r="O353" s="18">
        <f t="shared" si="93"/>
        <v>-74.66770413741473</v>
      </c>
      <c r="P353" s="18">
        <f t="shared" si="94"/>
        <v>74.66770413741473</v>
      </c>
      <c r="Q353" s="31">
        <f t="shared" si="95"/>
        <v>-700.0000000000684</v>
      </c>
      <c r="R353" s="31">
        <f t="shared" si="101"/>
        <v>-700.0000000000499</v>
      </c>
      <c r="S353" s="31">
        <f t="shared" si="102"/>
        <v>-700.0000000000931</v>
      </c>
    </row>
    <row r="354" spans="1:19" ht="12.75">
      <c r="A354" s="19">
        <f t="shared" si="96"/>
        <v>21.59999999974616</v>
      </c>
      <c r="B354" s="3">
        <f t="shared" si="103"/>
        <v>0.13500000000159673</v>
      </c>
      <c r="C354" s="3">
        <f t="shared" si="89"/>
        <v>-100</v>
      </c>
      <c r="D354" s="3">
        <v>60.1350000000016</v>
      </c>
      <c r="E354" s="3">
        <v>60</v>
      </c>
      <c r="F354" s="20">
        <f t="shared" si="97"/>
      </c>
      <c r="G354" s="20">
        <f t="shared" si="98"/>
      </c>
      <c r="H354" s="20">
        <f t="shared" si="99"/>
      </c>
      <c r="I354" s="21">
        <f t="shared" si="100"/>
        <v>21.59999999974616</v>
      </c>
      <c r="J354" s="21">
        <f t="shared" si="88"/>
        <v>18.8129032256137</v>
      </c>
      <c r="K354" s="21">
        <f t="shared" si="87"/>
        <v>25.35652173878098</v>
      </c>
      <c r="L354" s="26">
        <f t="shared" si="90"/>
        <v>2.3999999999716133</v>
      </c>
      <c r="M354" s="26">
        <f t="shared" si="91"/>
        <v>2.090322580623628</v>
      </c>
      <c r="N354" s="26">
        <f t="shared" si="92"/>
        <v>2.8173913043087078</v>
      </c>
      <c r="O354" s="18">
        <f t="shared" si="93"/>
        <v>-74.66770413741473</v>
      </c>
      <c r="P354" s="18">
        <f t="shared" si="94"/>
        <v>74.66770413741473</v>
      </c>
      <c r="Q354" s="31">
        <f t="shared" si="95"/>
        <v>-700.0000000000684</v>
      </c>
      <c r="R354" s="31">
        <f t="shared" si="101"/>
        <v>-700.0000000000502</v>
      </c>
      <c r="S354" s="31">
        <f t="shared" si="102"/>
        <v>-700.0000000000928</v>
      </c>
    </row>
    <row r="355" spans="1:19" ht="12.75">
      <c r="A355" s="19">
        <f t="shared" si="96"/>
        <v>21.441176470337375</v>
      </c>
      <c r="B355" s="3">
        <f t="shared" si="103"/>
        <v>0.1360000000016015</v>
      </c>
      <c r="C355" s="3">
        <f t="shared" si="89"/>
        <v>-100</v>
      </c>
      <c r="D355" s="3">
        <v>60.1360000000016</v>
      </c>
      <c r="E355" s="3">
        <v>60</v>
      </c>
      <c r="F355" s="20">
        <f t="shared" si="97"/>
      </c>
      <c r="G355" s="20">
        <f t="shared" si="98"/>
      </c>
      <c r="H355" s="20">
        <f t="shared" si="99"/>
      </c>
      <c r="I355" s="21">
        <f t="shared" si="100"/>
        <v>21.441176470337375</v>
      </c>
      <c r="J355" s="21">
        <f t="shared" si="88"/>
        <v>18.692307692116838</v>
      </c>
      <c r="K355" s="21">
        <f t="shared" si="87"/>
        <v>25.137931034138287</v>
      </c>
      <c r="L355" s="26">
        <f t="shared" si="90"/>
        <v>2.382352941148416</v>
      </c>
      <c r="M355" s="26">
        <f t="shared" si="91"/>
        <v>2.076923076901755</v>
      </c>
      <c r="N355" s="26">
        <f t="shared" si="92"/>
        <v>2.7931034482373</v>
      </c>
      <c r="O355" s="18">
        <f t="shared" si="93"/>
        <v>-74.66770413741473</v>
      </c>
      <c r="P355" s="18">
        <f t="shared" si="94"/>
        <v>74.66770413741473</v>
      </c>
      <c r="Q355" s="31">
        <f t="shared" si="95"/>
        <v>-700.0000000000684</v>
      </c>
      <c r="R355" s="31">
        <f t="shared" si="101"/>
        <v>-700.0000000000502</v>
      </c>
      <c r="S355" s="31">
        <f t="shared" si="102"/>
        <v>-700.0000000000925</v>
      </c>
    </row>
    <row r="356" spans="1:19" ht="12.75">
      <c r="A356" s="19">
        <f t="shared" si="96"/>
        <v>21.284671532599877</v>
      </c>
      <c r="B356" s="3">
        <f t="shared" si="103"/>
        <v>0.13700000000159918</v>
      </c>
      <c r="C356" s="3">
        <f t="shared" si="89"/>
        <v>-100</v>
      </c>
      <c r="D356" s="3">
        <v>60.1370000000016</v>
      </c>
      <c r="E356" s="3">
        <v>60</v>
      </c>
      <c r="F356" s="20">
        <f t="shared" si="97"/>
      </c>
      <c r="G356" s="20">
        <f t="shared" si="98"/>
      </c>
      <c r="H356" s="20">
        <f t="shared" si="99"/>
      </c>
      <c r="I356" s="21">
        <f t="shared" si="100"/>
        <v>21.284671532599877</v>
      </c>
      <c r="J356" s="21">
        <f t="shared" si="88"/>
        <v>18.573248407455168</v>
      </c>
      <c r="K356" s="21">
        <f t="shared" si="87"/>
        <v>24.923076922738826</v>
      </c>
      <c r="L356" s="26">
        <f t="shared" si="90"/>
        <v>2.364963503622029</v>
      </c>
      <c r="M356" s="26">
        <f t="shared" si="91"/>
        <v>2.063694267494903</v>
      </c>
      <c r="N356" s="26">
        <f t="shared" si="92"/>
        <v>2.769230769192919</v>
      </c>
      <c r="O356" s="18">
        <f t="shared" si="93"/>
        <v>-74.66770413741473</v>
      </c>
      <c r="P356" s="18">
        <f t="shared" si="94"/>
        <v>74.66770413741473</v>
      </c>
      <c r="Q356" s="31">
        <f t="shared" si="95"/>
        <v>-700.0000000000684</v>
      </c>
      <c r="R356" s="31">
        <f t="shared" si="101"/>
        <v>-700.0000000000505</v>
      </c>
      <c r="S356" s="31">
        <f t="shared" si="102"/>
        <v>-700.0000000000923</v>
      </c>
    </row>
    <row r="357" spans="1:19" ht="12.75">
      <c r="A357" s="19">
        <f t="shared" si="96"/>
        <v>21.13043478236579</v>
      </c>
      <c r="B357" s="3">
        <f t="shared" si="103"/>
        <v>0.13800000000159685</v>
      </c>
      <c r="C357" s="3">
        <f t="shared" si="89"/>
        <v>-100</v>
      </c>
      <c r="D357" s="3">
        <v>60.1380000000016</v>
      </c>
      <c r="E357" s="3">
        <v>60</v>
      </c>
      <c r="F357" s="20">
        <f t="shared" si="97"/>
      </c>
      <c r="G357" s="20">
        <f t="shared" si="98"/>
      </c>
      <c r="H357" s="20">
        <f t="shared" si="99"/>
      </c>
      <c r="I357" s="21">
        <f t="shared" si="100"/>
        <v>21.13043478236579</v>
      </c>
      <c r="J357" s="21">
        <f t="shared" si="88"/>
        <v>18.455696202346154</v>
      </c>
      <c r="K357" s="21">
        <f t="shared" si="87"/>
        <v>24.711864406447773</v>
      </c>
      <c r="L357" s="26">
        <f t="shared" si="90"/>
        <v>2.347826086929354</v>
      </c>
      <c r="M357" s="26">
        <f t="shared" si="91"/>
        <v>2.0506329113716797</v>
      </c>
      <c r="N357" s="26">
        <f t="shared" si="92"/>
        <v>2.745762711827249</v>
      </c>
      <c r="O357" s="18">
        <f t="shared" si="93"/>
        <v>-74.66770413741473</v>
      </c>
      <c r="P357" s="18">
        <f t="shared" si="94"/>
        <v>74.66770413741473</v>
      </c>
      <c r="Q357" s="31">
        <f t="shared" si="95"/>
        <v>-700.0000000000684</v>
      </c>
      <c r="R357" s="31">
        <f t="shared" si="101"/>
        <v>-700.0000000000505</v>
      </c>
      <c r="S357" s="31">
        <f t="shared" si="102"/>
        <v>-700.0000000000922</v>
      </c>
    </row>
    <row r="358" spans="1:19" ht="12.75">
      <c r="A358" s="19">
        <f t="shared" si="96"/>
        <v>20.97841726594692</v>
      </c>
      <c r="B358" s="3">
        <f t="shared" si="103"/>
        <v>0.13900000000160162</v>
      </c>
      <c r="C358" s="3">
        <f t="shared" si="89"/>
        <v>-100</v>
      </c>
      <c r="D358" s="3">
        <v>60.1390000000016</v>
      </c>
      <c r="E358" s="3">
        <v>60</v>
      </c>
      <c r="F358" s="20">
        <f t="shared" si="97"/>
      </c>
      <c r="G358" s="20">
        <f t="shared" si="98"/>
      </c>
      <c r="H358" s="20">
        <f t="shared" si="99"/>
      </c>
      <c r="I358" s="21">
        <f t="shared" si="100"/>
        <v>20.97841726594692</v>
      </c>
      <c r="J358" s="21">
        <f t="shared" si="88"/>
        <v>18.33962264132573</v>
      </c>
      <c r="K358" s="21">
        <f t="shared" si="87"/>
        <v>24.50420168034497</v>
      </c>
      <c r="L358" s="26">
        <f t="shared" si="90"/>
        <v>2.330935251771703</v>
      </c>
      <c r="M358" s="26">
        <f t="shared" si="91"/>
        <v>2.0377358490360775</v>
      </c>
      <c r="N358" s="26">
        <f t="shared" si="92"/>
        <v>2.7226890755936073</v>
      </c>
      <c r="O358" s="18">
        <f t="shared" si="93"/>
        <v>-74.66770413741473</v>
      </c>
      <c r="P358" s="18">
        <f t="shared" si="94"/>
        <v>74.66770413741473</v>
      </c>
      <c r="Q358" s="31">
        <f t="shared" si="95"/>
        <v>-700.0000000000686</v>
      </c>
      <c r="R358" s="31">
        <f t="shared" si="101"/>
        <v>-700.0000000000506</v>
      </c>
      <c r="S358" s="31">
        <f t="shared" si="102"/>
        <v>-700.000000000092</v>
      </c>
    </row>
    <row r="359" spans="1:19" ht="12.75">
      <c r="A359" s="19">
        <f t="shared" si="96"/>
        <v>20.828571428335074</v>
      </c>
      <c r="B359" s="3">
        <f t="shared" si="103"/>
        <v>0.1400000000015993</v>
      </c>
      <c r="C359" s="3">
        <f t="shared" si="89"/>
        <v>-100</v>
      </c>
      <c r="D359" s="3">
        <v>60.1400000000016</v>
      </c>
      <c r="E359" s="3">
        <v>60</v>
      </c>
      <c r="F359" s="20">
        <f t="shared" si="97"/>
      </c>
      <c r="G359" s="20">
        <f t="shared" si="98"/>
      </c>
      <c r="H359" s="20">
        <f t="shared" si="99"/>
      </c>
      <c r="I359" s="21">
        <f t="shared" si="100"/>
        <v>20.828571428335074</v>
      </c>
      <c r="J359" s="21">
        <f t="shared" si="88"/>
        <v>18.224999999818856</v>
      </c>
      <c r="K359" s="21">
        <f t="shared" si="87"/>
        <v>24.29999999967862</v>
      </c>
      <c r="L359" s="26">
        <f t="shared" si="90"/>
        <v>2.314285714259277</v>
      </c>
      <c r="M359" s="26">
        <f t="shared" si="91"/>
        <v>2.0249999999797588</v>
      </c>
      <c r="N359" s="26">
        <f t="shared" si="92"/>
        <v>2.6999999999640156</v>
      </c>
      <c r="O359" s="18">
        <f t="shared" si="93"/>
        <v>-74.66770413741473</v>
      </c>
      <c r="P359" s="18">
        <f t="shared" si="94"/>
        <v>74.66770413741473</v>
      </c>
      <c r="Q359" s="31">
        <f t="shared" si="95"/>
        <v>-700.0000000000686</v>
      </c>
      <c r="R359" s="31">
        <f t="shared" si="101"/>
        <v>-700.0000000000506</v>
      </c>
      <c r="S359" s="31">
        <f t="shared" si="102"/>
        <v>-700.0000000000919</v>
      </c>
    </row>
    <row r="360" spans="1:19" ht="12.75">
      <c r="A360" s="19">
        <f t="shared" si="96"/>
        <v>20.680851063597125</v>
      </c>
      <c r="B360" s="3">
        <f t="shared" si="103"/>
        <v>0.14100000000159696</v>
      </c>
      <c r="C360" s="3">
        <f t="shared" si="89"/>
        <v>-100</v>
      </c>
      <c r="D360" s="3">
        <v>60.1410000000016</v>
      </c>
      <c r="E360" s="3">
        <v>60</v>
      </c>
      <c r="F360" s="20">
        <f t="shared" si="97"/>
      </c>
      <c r="G360" s="20">
        <f t="shared" si="98"/>
      </c>
      <c r="H360" s="20">
        <f t="shared" si="99"/>
      </c>
      <c r="I360" s="21">
        <f t="shared" si="100"/>
        <v>20.680851063597125</v>
      </c>
      <c r="J360" s="21">
        <f t="shared" si="88"/>
        <v>18.111801242057396</v>
      </c>
      <c r="K360" s="21">
        <f t="shared" si="87"/>
        <v>24.099173553403396</v>
      </c>
      <c r="L360" s="26">
        <f t="shared" si="90"/>
        <v>2.2978723403995063</v>
      </c>
      <c r="M360" s="26">
        <f t="shared" si="91"/>
        <v>2.012422360228486</v>
      </c>
      <c r="N360" s="26">
        <f t="shared" si="92"/>
        <v>2.677685950377883</v>
      </c>
      <c r="O360" s="18">
        <f t="shared" si="93"/>
        <v>-74.66770413741473</v>
      </c>
      <c r="P360" s="18">
        <f t="shared" si="94"/>
        <v>74.66770413741473</v>
      </c>
      <c r="Q360" s="31">
        <f t="shared" si="95"/>
        <v>-700.0000000000684</v>
      </c>
      <c r="R360" s="31">
        <f t="shared" si="101"/>
        <v>-700.0000000000508</v>
      </c>
      <c r="S360" s="31">
        <f t="shared" si="102"/>
        <v>-700.0000000000915</v>
      </c>
    </row>
    <row r="361" spans="1:19" ht="12.75">
      <c r="A361" s="19">
        <f t="shared" si="96"/>
        <v>20.53521126737556</v>
      </c>
      <c r="B361" s="3">
        <f t="shared" si="103"/>
        <v>0.14200000000160173</v>
      </c>
      <c r="C361" s="3">
        <f t="shared" si="89"/>
        <v>-100</v>
      </c>
      <c r="D361" s="3">
        <v>60.1420000000016</v>
      </c>
      <c r="E361" s="3">
        <v>60</v>
      </c>
      <c r="F361" s="20">
        <f t="shared" si="97"/>
      </c>
      <c r="G361" s="20">
        <f t="shared" si="98"/>
      </c>
      <c r="H361" s="20">
        <f t="shared" si="99"/>
      </c>
      <c r="I361" s="21">
        <f t="shared" si="100"/>
        <v>20.53521126737556</v>
      </c>
      <c r="J361" s="21">
        <f t="shared" si="88"/>
        <v>17.999999999823046</v>
      </c>
      <c r="K361" s="21">
        <f t="shared" si="87"/>
        <v>23.901639343950915</v>
      </c>
      <c r="L361" s="26">
        <f t="shared" si="90"/>
        <v>2.2816901408193333</v>
      </c>
      <c r="M361" s="26">
        <f t="shared" si="91"/>
        <v>1.9999999999802254</v>
      </c>
      <c r="N361" s="26">
        <f t="shared" si="92"/>
        <v>2.6557377048831654</v>
      </c>
      <c r="O361" s="18">
        <f t="shared" si="93"/>
        <v>-74.66770413741473</v>
      </c>
      <c r="P361" s="18">
        <f t="shared" si="94"/>
        <v>74.66770413741473</v>
      </c>
      <c r="Q361" s="31">
        <f t="shared" si="95"/>
        <v>-700.0000000000684</v>
      </c>
      <c r="R361" s="31">
        <f t="shared" si="101"/>
        <v>-700.0000000000509</v>
      </c>
      <c r="S361" s="31">
        <f t="shared" si="102"/>
        <v>-700.0000000000913</v>
      </c>
    </row>
    <row r="362" spans="1:19" ht="12.75">
      <c r="A362" s="19">
        <f t="shared" si="96"/>
        <v>20.391608391381865</v>
      </c>
      <c r="B362" s="3">
        <f t="shared" si="103"/>
        <v>0.1430000000015994</v>
      </c>
      <c r="C362" s="3">
        <f t="shared" si="89"/>
        <v>-100</v>
      </c>
      <c r="D362" s="3">
        <v>60.1430000000016</v>
      </c>
      <c r="E362" s="3">
        <v>60</v>
      </c>
      <c r="F362" s="20">
        <f t="shared" si="97"/>
      </c>
      <c r="G362" s="20">
        <f t="shared" si="98"/>
      </c>
      <c r="H362" s="20">
        <f t="shared" si="99"/>
      </c>
      <c r="I362" s="21">
        <f t="shared" si="100"/>
        <v>20.391608391381865</v>
      </c>
      <c r="J362" s="21">
        <f t="shared" si="88"/>
        <v>17.889570551972714</v>
      </c>
      <c r="K362" s="21">
        <f t="shared" si="87"/>
        <v>23.70731707286486</v>
      </c>
      <c r="L362" s="26">
        <f t="shared" si="90"/>
        <v>2.265734265708924</v>
      </c>
      <c r="M362" s="26">
        <f t="shared" si="91"/>
        <v>1.9877300613301891</v>
      </c>
      <c r="N362" s="26">
        <f t="shared" si="92"/>
        <v>2.634146341429162</v>
      </c>
      <c r="O362" s="18">
        <f t="shared" si="93"/>
        <v>-74.66770413741473</v>
      </c>
      <c r="P362" s="18">
        <f t="shared" si="94"/>
        <v>74.66770413741473</v>
      </c>
      <c r="Q362" s="31">
        <f t="shared" si="95"/>
        <v>-700.0000000000684</v>
      </c>
      <c r="R362" s="31">
        <f t="shared" si="101"/>
        <v>-700.0000000000509</v>
      </c>
      <c r="S362" s="31">
        <f t="shared" si="102"/>
        <v>-700.0000000000913</v>
      </c>
    </row>
    <row r="363" spans="1:19" ht="12.75">
      <c r="A363" s="19">
        <f t="shared" si="96"/>
        <v>20.249999999776946</v>
      </c>
      <c r="B363" s="3">
        <f t="shared" si="103"/>
        <v>0.14400000000159707</v>
      </c>
      <c r="C363" s="3">
        <f t="shared" si="89"/>
        <v>-100</v>
      </c>
      <c r="D363" s="3">
        <v>60.1440000000016</v>
      </c>
      <c r="E363" s="3">
        <v>60</v>
      </c>
      <c r="F363" s="20">
        <f t="shared" si="97"/>
      </c>
      <c r="G363" s="20">
        <f t="shared" si="98"/>
      </c>
      <c r="H363" s="20">
        <f t="shared" si="99"/>
      </c>
      <c r="I363" s="21">
        <f t="shared" si="100"/>
        <v>20.249999999776946</v>
      </c>
      <c r="J363" s="21">
        <f t="shared" si="88"/>
        <v>17.780487804705906</v>
      </c>
      <c r="K363" s="21">
        <f t="shared" si="87"/>
        <v>23.51612903195756</v>
      </c>
      <c r="L363" s="26">
        <f t="shared" si="90"/>
        <v>2.2499999999750453</v>
      </c>
      <c r="M363" s="26">
        <f t="shared" si="91"/>
        <v>1.9756097560783217</v>
      </c>
      <c r="N363" s="26">
        <f t="shared" si="92"/>
        <v>2.6129032257727984</v>
      </c>
      <c r="O363" s="18">
        <f t="shared" si="93"/>
        <v>-74.66770413741473</v>
      </c>
      <c r="P363" s="18">
        <f t="shared" si="94"/>
        <v>74.66770413741473</v>
      </c>
      <c r="Q363" s="31">
        <f t="shared" si="95"/>
        <v>-700.0000000000684</v>
      </c>
      <c r="R363" s="31">
        <f t="shared" si="101"/>
        <v>-700.0000000000512</v>
      </c>
      <c r="S363" s="31">
        <f t="shared" si="102"/>
        <v>-700.000000000091</v>
      </c>
    </row>
    <row r="364" spans="1:19" ht="12.75">
      <c r="A364" s="19">
        <f t="shared" si="96"/>
        <v>20.11034482736557</v>
      </c>
      <c r="B364" s="3">
        <f t="shared" si="103"/>
        <v>0.14500000000160185</v>
      </c>
      <c r="C364" s="3">
        <f t="shared" si="89"/>
        <v>-100</v>
      </c>
      <c r="D364" s="3">
        <v>60.1450000000016</v>
      </c>
      <c r="E364" s="3">
        <v>60</v>
      </c>
      <c r="F364" s="20">
        <f t="shared" si="97"/>
      </c>
      <c r="G364" s="20">
        <f t="shared" si="98"/>
      </c>
      <c r="H364" s="20">
        <f t="shared" si="99"/>
      </c>
      <c r="I364" s="21">
        <f t="shared" si="100"/>
        <v>20.11034482736557</v>
      </c>
      <c r="J364" s="21">
        <f t="shared" si="88"/>
        <v>17.67272727255671</v>
      </c>
      <c r="K364" s="21">
        <f t="shared" si="87"/>
        <v>23.327999999703408</v>
      </c>
      <c r="L364" s="26">
        <f t="shared" si="90"/>
        <v>2.2344827585960045</v>
      </c>
      <c r="M364" s="26">
        <f t="shared" si="91"/>
        <v>1.9636363636173002</v>
      </c>
      <c r="N364" s="26">
        <f t="shared" si="92"/>
        <v>2.5919999999667835</v>
      </c>
      <c r="O364" s="18">
        <f t="shared" si="93"/>
        <v>-74.66770413741473</v>
      </c>
      <c r="P364" s="18">
        <f t="shared" si="94"/>
        <v>74.66770413741473</v>
      </c>
      <c r="Q364" s="31">
        <f t="shared" si="95"/>
        <v>-700.0000000000684</v>
      </c>
      <c r="R364" s="31">
        <f t="shared" si="101"/>
        <v>-700.0000000000514</v>
      </c>
      <c r="S364" s="31">
        <f t="shared" si="102"/>
        <v>-700.000000000091</v>
      </c>
    </row>
    <row r="365" spans="1:19" ht="12.75">
      <c r="A365" s="19">
        <f t="shared" si="96"/>
        <v>19.97260273950873</v>
      </c>
      <c r="B365" s="3">
        <f t="shared" si="103"/>
        <v>0.14600000000159952</v>
      </c>
      <c r="C365" s="3">
        <f t="shared" si="89"/>
        <v>-100</v>
      </c>
      <c r="D365" s="3">
        <v>60.1460000000016</v>
      </c>
      <c r="E365" s="3">
        <v>60</v>
      </c>
      <c r="F365" s="20">
        <f t="shared" si="97"/>
      </c>
      <c r="G365" s="20">
        <f t="shared" si="98"/>
      </c>
      <c r="H365" s="20">
        <f t="shared" si="99"/>
      </c>
      <c r="I365" s="21">
        <f t="shared" si="100"/>
        <v>19.97260273950873</v>
      </c>
      <c r="J365" s="21">
        <f t="shared" si="88"/>
        <v>17.566265060072702</v>
      </c>
      <c r="K365" s="21">
        <f t="shared" si="87"/>
        <v>23.14285714256568</v>
      </c>
      <c r="L365" s="26">
        <f t="shared" si="90"/>
        <v>2.2191780821674683</v>
      </c>
      <c r="M365" s="26">
        <f t="shared" si="91"/>
        <v>1.9518072288968555</v>
      </c>
      <c r="N365" s="26">
        <f t="shared" si="92"/>
        <v>2.5714285713959275</v>
      </c>
      <c r="O365" s="18">
        <f t="shared" si="93"/>
        <v>-74.66770413741473</v>
      </c>
      <c r="P365" s="18">
        <f t="shared" si="94"/>
        <v>74.66770413741473</v>
      </c>
      <c r="Q365" s="31">
        <f t="shared" si="95"/>
        <v>-700.0000000000684</v>
      </c>
      <c r="R365" s="31">
        <f t="shared" si="101"/>
        <v>-700.0000000000514</v>
      </c>
      <c r="S365" s="31">
        <f t="shared" si="102"/>
        <v>-700.0000000000907</v>
      </c>
    </row>
    <row r="366" spans="1:19" ht="12.75">
      <c r="A366" s="19">
        <f t="shared" si="96"/>
        <v>19.8367346936501</v>
      </c>
      <c r="B366" s="3">
        <f t="shared" si="103"/>
        <v>0.14700000000169666</v>
      </c>
      <c r="C366" s="3">
        <f t="shared" si="89"/>
        <v>-100</v>
      </c>
      <c r="D366" s="3">
        <v>60.1470000000017</v>
      </c>
      <c r="E366" s="3">
        <v>60</v>
      </c>
      <c r="F366" s="20">
        <f t="shared" si="97"/>
      </c>
      <c r="G366" s="20">
        <f t="shared" si="98"/>
      </c>
      <c r="H366" s="20">
        <f t="shared" si="99"/>
      </c>
      <c r="I366" s="21">
        <f t="shared" si="100"/>
        <v>19.8367346936501</v>
      </c>
      <c r="J366" s="21">
        <f t="shared" si="88"/>
        <v>17.461077844134977</v>
      </c>
      <c r="K366" s="21">
        <f t="shared" si="87"/>
        <v>22.960629920955405</v>
      </c>
      <c r="L366" s="26">
        <f t="shared" si="90"/>
        <v>2.204081632627622</v>
      </c>
      <c r="M366" s="26">
        <f t="shared" si="91"/>
        <v>1.9401197604593308</v>
      </c>
      <c r="N366" s="26">
        <f t="shared" si="92"/>
        <v>2.5511811023281217</v>
      </c>
      <c r="O366" s="18">
        <f t="shared" si="93"/>
        <v>-74.66770413741473</v>
      </c>
      <c r="P366" s="18">
        <f t="shared" si="94"/>
        <v>74.66770413741473</v>
      </c>
      <c r="Q366" s="31">
        <f t="shared" si="95"/>
        <v>-700.0000000000684</v>
      </c>
      <c r="R366" s="31">
        <f t="shared" si="101"/>
        <v>-700.0000000000515</v>
      </c>
      <c r="S366" s="31">
        <f t="shared" si="102"/>
        <v>-700.0000000000906</v>
      </c>
    </row>
    <row r="367" spans="1:19" ht="12.75">
      <c r="A367" s="19">
        <f t="shared" si="96"/>
        <v>19.70270270247769</v>
      </c>
      <c r="B367" s="3">
        <f t="shared" si="103"/>
        <v>0.14800000000170144</v>
      </c>
      <c r="C367" s="3">
        <f t="shared" si="89"/>
        <v>-100</v>
      </c>
      <c r="D367" s="3">
        <v>60.1480000000017</v>
      </c>
      <c r="E367" s="3">
        <v>60</v>
      </c>
      <c r="F367" s="20">
        <f t="shared" si="97"/>
      </c>
      <c r="G367" s="20">
        <f t="shared" si="98"/>
      </c>
      <c r="H367" s="20">
        <f t="shared" si="99"/>
      </c>
      <c r="I367" s="21">
        <f t="shared" si="100"/>
        <v>19.70270270247769</v>
      </c>
      <c r="J367" s="21">
        <f t="shared" si="88"/>
        <v>17.357142856968064</v>
      </c>
      <c r="K367" s="21">
        <f aca="true" t="shared" si="104" ref="K367:K419">IF((D367-60.02)&gt;0,(-10*C367)*((60.02+(3*$H$4))-60.02)^2/(D367-60.02),"")</f>
        <v>22.781249999699465</v>
      </c>
      <c r="L367" s="26">
        <f t="shared" si="90"/>
        <v>2.1891891891640216</v>
      </c>
      <c r="M367" s="26">
        <f t="shared" si="91"/>
        <v>1.9285714285518967</v>
      </c>
      <c r="N367" s="26">
        <f t="shared" si="92"/>
        <v>2.531249999966353</v>
      </c>
      <c r="O367" s="18">
        <f t="shared" si="93"/>
        <v>-74.66770413741473</v>
      </c>
      <c r="P367" s="18">
        <f t="shared" si="94"/>
        <v>74.66770413741473</v>
      </c>
      <c r="Q367" s="31">
        <f t="shared" si="95"/>
        <v>-700.0000000000684</v>
      </c>
      <c r="R367" s="31">
        <f t="shared" si="101"/>
        <v>-700.0000000000517</v>
      </c>
      <c r="S367" s="31">
        <f t="shared" si="102"/>
        <v>-700.0000000000904</v>
      </c>
    </row>
    <row r="368" spans="1:19" ht="12.75">
      <c r="A368" s="19">
        <f t="shared" si="96"/>
        <v>19.570469798436033</v>
      </c>
      <c r="B368" s="3">
        <f t="shared" si="103"/>
        <v>0.1490000000016991</v>
      </c>
      <c r="C368" s="3">
        <f t="shared" si="89"/>
        <v>-100</v>
      </c>
      <c r="D368" s="3">
        <v>60.1490000000017</v>
      </c>
      <c r="E368" s="3">
        <v>60</v>
      </c>
      <c r="F368" s="20">
        <f t="shared" si="97"/>
      </c>
      <c r="G368" s="20">
        <f t="shared" si="98"/>
      </c>
      <c r="H368" s="20">
        <f t="shared" si="99"/>
      </c>
      <c r="I368" s="21">
        <f t="shared" si="100"/>
        <v>19.570469798436033</v>
      </c>
      <c r="J368" s="21">
        <f t="shared" si="88"/>
        <v>17.25443786965</v>
      </c>
      <c r="K368" s="21">
        <f t="shared" si="104"/>
        <v>22.604651162495227</v>
      </c>
      <c r="L368" s="26">
        <f t="shared" si="90"/>
        <v>2.174496644270505</v>
      </c>
      <c r="M368" s="26">
        <f t="shared" si="91"/>
        <v>1.9171597632943345</v>
      </c>
      <c r="N368" s="26">
        <f t="shared" si="92"/>
        <v>2.5116279069436622</v>
      </c>
      <c r="O368" s="18">
        <f t="shared" si="93"/>
        <v>-74.66770413741473</v>
      </c>
      <c r="P368" s="18">
        <f t="shared" si="94"/>
        <v>74.66770413741473</v>
      </c>
      <c r="Q368" s="31">
        <f t="shared" si="95"/>
        <v>-700.0000000000684</v>
      </c>
      <c r="R368" s="31">
        <f t="shared" si="101"/>
        <v>-700.0000000000517</v>
      </c>
      <c r="S368" s="31">
        <f t="shared" si="102"/>
        <v>-700.0000000000903</v>
      </c>
    </row>
    <row r="369" spans="1:19" ht="12.75">
      <c r="A369" s="19">
        <f t="shared" si="96"/>
        <v>19.439999999781573</v>
      </c>
      <c r="B369" s="3">
        <f t="shared" si="103"/>
        <v>0.15000000000169678</v>
      </c>
      <c r="C369" s="3">
        <f t="shared" si="89"/>
        <v>-100</v>
      </c>
      <c r="D369" s="3">
        <v>60.1500000000017</v>
      </c>
      <c r="E369" s="3">
        <v>60</v>
      </c>
      <c r="F369" s="20">
        <f t="shared" si="97"/>
      </c>
      <c r="G369" s="20">
        <f t="shared" si="98"/>
      </c>
      <c r="H369" s="20">
        <f t="shared" si="99"/>
      </c>
      <c r="I369" s="21">
        <f t="shared" si="100"/>
        <v>19.439999999781573</v>
      </c>
      <c r="J369" s="21">
        <f t="shared" si="88"/>
        <v>17.15294117630037</v>
      </c>
      <c r="K369" s="21">
        <f t="shared" si="104"/>
        <v>22.430769230478703</v>
      </c>
      <c r="L369" s="26">
        <f t="shared" si="90"/>
        <v>2.1599999999755664</v>
      </c>
      <c r="M369" s="26">
        <f t="shared" si="91"/>
        <v>1.9058823529221536</v>
      </c>
      <c r="N369" s="26">
        <f t="shared" si="92"/>
        <v>2.492307692275162</v>
      </c>
      <c r="O369" s="18">
        <f t="shared" si="93"/>
        <v>-74.66770413741473</v>
      </c>
      <c r="P369" s="18">
        <f t="shared" si="94"/>
        <v>74.66770413741473</v>
      </c>
      <c r="Q369" s="31">
        <f t="shared" si="95"/>
        <v>-700.0000000000686</v>
      </c>
      <c r="R369" s="31">
        <f t="shared" si="101"/>
        <v>-700.0000000000517</v>
      </c>
      <c r="S369" s="31">
        <f t="shared" si="102"/>
        <v>-700.0000000000903</v>
      </c>
    </row>
    <row r="370" spans="1:19" ht="12.75">
      <c r="A370" s="19">
        <f t="shared" si="96"/>
        <v>19.31125827792955</v>
      </c>
      <c r="B370" s="3">
        <f t="shared" si="103"/>
        <v>0.15100000000170155</v>
      </c>
      <c r="C370" s="3">
        <f t="shared" si="89"/>
        <v>-100</v>
      </c>
      <c r="D370" s="3">
        <v>60.1510000000017</v>
      </c>
      <c r="E370" s="3">
        <v>60</v>
      </c>
      <c r="F370" s="20">
        <f t="shared" si="97"/>
      </c>
      <c r="G370" s="20">
        <f t="shared" si="98"/>
      </c>
      <c r="H370" s="20">
        <f t="shared" si="99"/>
      </c>
      <c r="I370" s="21">
        <f t="shared" si="100"/>
        <v>19.31125827792955</v>
      </c>
      <c r="J370" s="21">
        <f t="shared" si="88"/>
        <v>17.052631578778666</v>
      </c>
      <c r="K370" s="21">
        <f t="shared" si="104"/>
        <v>22.259541984445917</v>
      </c>
      <c r="L370" s="26">
        <f t="shared" si="90"/>
        <v>2.1456953642142316</v>
      </c>
      <c r="M370" s="26">
        <f t="shared" si="91"/>
        <v>1.8947368420864092</v>
      </c>
      <c r="N370" s="26">
        <f t="shared" si="92"/>
        <v>2.473282442715966</v>
      </c>
      <c r="O370" s="18">
        <f t="shared" si="93"/>
        <v>-74.66770413741473</v>
      </c>
      <c r="P370" s="18">
        <f t="shared" si="94"/>
        <v>74.66770413741473</v>
      </c>
      <c r="Q370" s="31">
        <f t="shared" si="95"/>
        <v>-700.0000000000684</v>
      </c>
      <c r="R370" s="31">
        <f t="shared" si="101"/>
        <v>-700.0000000000518</v>
      </c>
      <c r="S370" s="31">
        <f t="shared" si="102"/>
        <v>-700.00000000009</v>
      </c>
    </row>
    <row r="371" spans="1:19" ht="12.75">
      <c r="A371" s="19">
        <f t="shared" si="96"/>
        <v>19.18421052610278</v>
      </c>
      <c r="B371" s="3">
        <f t="shared" si="103"/>
        <v>0.15200000000169922</v>
      </c>
      <c r="C371" s="3">
        <f t="shared" si="89"/>
        <v>-100</v>
      </c>
      <c r="D371" s="3">
        <v>60.1520000000017</v>
      </c>
      <c r="E371" s="3">
        <v>60</v>
      </c>
      <c r="F371" s="20">
        <f t="shared" si="97"/>
      </c>
      <c r="G371" s="20">
        <f t="shared" si="98"/>
      </c>
      <c r="H371" s="20">
        <f t="shared" si="99"/>
      </c>
      <c r="I371" s="21">
        <f t="shared" si="100"/>
        <v>19.18421052610278</v>
      </c>
      <c r="J371" s="21">
        <f t="shared" si="88"/>
        <v>16.953488371926515</v>
      </c>
      <c r="K371" s="21">
        <f t="shared" si="104"/>
        <v>22.090909090626916</v>
      </c>
      <c r="L371" s="26">
        <f t="shared" si="90"/>
        <v>2.131578947344592</v>
      </c>
      <c r="M371" s="26">
        <f t="shared" si="91"/>
        <v>1.8837209302139484</v>
      </c>
      <c r="N371" s="26">
        <f t="shared" si="92"/>
        <v>2.454545454513857</v>
      </c>
      <c r="O371" s="18">
        <f t="shared" si="93"/>
        <v>-74.66770413741473</v>
      </c>
      <c r="P371" s="18">
        <f t="shared" si="94"/>
        <v>74.66770413741473</v>
      </c>
      <c r="Q371" s="31">
        <f t="shared" si="95"/>
        <v>-700.0000000000684</v>
      </c>
      <c r="R371" s="31">
        <f t="shared" si="101"/>
        <v>-700.0000000000521</v>
      </c>
      <c r="S371" s="31">
        <f t="shared" si="102"/>
        <v>-700.0000000000897</v>
      </c>
    </row>
    <row r="372" spans="1:19" ht="12.75">
      <c r="A372" s="19">
        <f t="shared" si="96"/>
        <v>19.05882352920183</v>
      </c>
      <c r="B372" s="3">
        <f t="shared" si="103"/>
        <v>0.1530000000016969</v>
      </c>
      <c r="C372" s="3">
        <f t="shared" si="89"/>
        <v>-100</v>
      </c>
      <c r="D372" s="3">
        <v>60.1530000000017</v>
      </c>
      <c r="E372" s="3">
        <v>60</v>
      </c>
      <c r="F372" s="20">
        <f t="shared" si="97"/>
      </c>
      <c r="G372" s="20">
        <f t="shared" si="98"/>
      </c>
      <c r="H372" s="20">
        <f t="shared" si="99"/>
      </c>
      <c r="I372" s="21">
        <f t="shared" si="100"/>
        <v>19.05882352920183</v>
      </c>
      <c r="J372" s="21">
        <f t="shared" si="88"/>
        <v>16.855491329315413</v>
      </c>
      <c r="K372" s="21">
        <f t="shared" si="104"/>
        <v>21.924812029797636</v>
      </c>
      <c r="L372" s="26">
        <f t="shared" si="90"/>
        <v>2.117647058800043</v>
      </c>
      <c r="M372" s="26">
        <f t="shared" si="91"/>
        <v>1.8728323699238267</v>
      </c>
      <c r="N372" s="26">
        <f t="shared" si="92"/>
        <v>2.436090225532828</v>
      </c>
      <c r="O372" s="18">
        <f t="shared" si="93"/>
        <v>-74.66770413741473</v>
      </c>
      <c r="P372" s="18">
        <f t="shared" si="94"/>
        <v>74.66770413741473</v>
      </c>
      <c r="Q372" s="31">
        <f t="shared" si="95"/>
        <v>-700.0000000000684</v>
      </c>
      <c r="R372" s="31">
        <f t="shared" si="101"/>
        <v>-700.0000000000521</v>
      </c>
      <c r="S372" s="31">
        <f t="shared" si="102"/>
        <v>-700.0000000000896</v>
      </c>
    </row>
    <row r="373" spans="1:19" ht="12.75">
      <c r="A373" s="19">
        <f t="shared" si="96"/>
        <v>18.93506493485714</v>
      </c>
      <c r="B373" s="3">
        <f t="shared" si="103"/>
        <v>0.15400000000170166</v>
      </c>
      <c r="C373" s="3">
        <f t="shared" si="89"/>
        <v>-100</v>
      </c>
      <c r="D373" s="3">
        <v>60.1540000000017</v>
      </c>
      <c r="E373" s="3">
        <v>60</v>
      </c>
      <c r="F373" s="20">
        <f t="shared" si="97"/>
      </c>
      <c r="G373" s="20">
        <f t="shared" si="98"/>
      </c>
      <c r="H373" s="20">
        <f t="shared" si="99"/>
      </c>
      <c r="I373" s="21">
        <f t="shared" si="100"/>
        <v>18.93506493485714</v>
      </c>
      <c r="J373" s="21">
        <f t="shared" si="88"/>
        <v>16.758620689492247</v>
      </c>
      <c r="K373" s="21">
        <f t="shared" si="104"/>
        <v>21.761194029576558</v>
      </c>
      <c r="L373" s="26">
        <f t="shared" si="90"/>
        <v>2.1038961038728563</v>
      </c>
      <c r="M373" s="26">
        <f t="shared" si="91"/>
        <v>1.8620689654990308</v>
      </c>
      <c r="N373" s="26">
        <f t="shared" si="92"/>
        <v>2.4179104477304882</v>
      </c>
      <c r="O373" s="18">
        <f t="shared" si="93"/>
        <v>-74.66770413741473</v>
      </c>
      <c r="P373" s="18">
        <f t="shared" si="94"/>
        <v>74.66770413741473</v>
      </c>
      <c r="Q373" s="31">
        <f t="shared" si="95"/>
        <v>-700.0000000000684</v>
      </c>
      <c r="R373" s="31">
        <f t="shared" si="101"/>
        <v>-700.0000000000521</v>
      </c>
      <c r="S373" s="31">
        <f t="shared" si="102"/>
        <v>-700.0000000000894</v>
      </c>
    </row>
    <row r="374" spans="1:19" ht="12.75">
      <c r="A374" s="19">
        <f t="shared" si="96"/>
        <v>18.812903225601623</v>
      </c>
      <c r="B374" s="3">
        <f t="shared" si="103"/>
        <v>0.15500000000169933</v>
      </c>
      <c r="C374" s="3">
        <f t="shared" si="89"/>
        <v>-100</v>
      </c>
      <c r="D374" s="3">
        <v>60.1550000000017</v>
      </c>
      <c r="E374" s="3">
        <v>60</v>
      </c>
      <c r="F374" s="20">
        <f t="shared" si="97"/>
      </c>
      <c r="G374" s="20">
        <f t="shared" si="98"/>
      </c>
      <c r="H374" s="20">
        <f t="shared" si="99"/>
      </c>
      <c r="I374" s="21">
        <f t="shared" si="100"/>
        <v>18.812903225601623</v>
      </c>
      <c r="J374" s="21">
        <f t="shared" si="88"/>
        <v>16.662857142696303</v>
      </c>
      <c r="K374" s="21">
        <f t="shared" si="104"/>
        <v>21.599999999730244</v>
      </c>
      <c r="L374" s="26">
        <f t="shared" si="90"/>
        <v>2.090322580622244</v>
      </c>
      <c r="M374" s="26">
        <f t="shared" si="91"/>
        <v>1.8514285714105931</v>
      </c>
      <c r="N374" s="26">
        <f t="shared" si="92"/>
        <v>2.399999999969789</v>
      </c>
      <c r="O374" s="18">
        <f t="shared" si="93"/>
        <v>-74.66770413741473</v>
      </c>
      <c r="P374" s="18">
        <f t="shared" si="94"/>
        <v>74.66770413741473</v>
      </c>
      <c r="Q374" s="31">
        <f t="shared" si="95"/>
        <v>-700.0000000000684</v>
      </c>
      <c r="R374" s="31">
        <f t="shared" si="101"/>
        <v>-700.0000000000522</v>
      </c>
      <c r="S374" s="31">
        <f t="shared" si="102"/>
        <v>-700.0000000000891</v>
      </c>
    </row>
    <row r="375" spans="1:19" ht="12.75">
      <c r="A375" s="19">
        <f t="shared" si="96"/>
        <v>18.69230769210577</v>
      </c>
      <c r="B375" s="3">
        <f t="shared" si="103"/>
        <v>0.156000000001697</v>
      </c>
      <c r="C375" s="3">
        <f t="shared" si="89"/>
        <v>-100</v>
      </c>
      <c r="D375" s="3">
        <v>60.1560000000017</v>
      </c>
      <c r="E375" s="3">
        <v>60</v>
      </c>
      <c r="F375" s="20">
        <f t="shared" si="97"/>
      </c>
      <c r="G375" s="20">
        <f t="shared" si="98"/>
      </c>
      <c r="H375" s="20">
        <f t="shared" si="99"/>
      </c>
      <c r="I375" s="21">
        <f t="shared" si="100"/>
        <v>18.69230769210577</v>
      </c>
      <c r="J375" s="21">
        <f t="shared" si="88"/>
        <v>16.568181818023028</v>
      </c>
      <c r="K375" s="21">
        <f t="shared" si="104"/>
        <v>21.441176470322812</v>
      </c>
      <c r="L375" s="26">
        <f t="shared" si="90"/>
        <v>2.0769230769004836</v>
      </c>
      <c r="M375" s="26">
        <f t="shared" si="91"/>
        <v>1.8409090908913406</v>
      </c>
      <c r="N375" s="26">
        <f t="shared" si="92"/>
        <v>2.3823529411467432</v>
      </c>
      <c r="O375" s="18">
        <f t="shared" si="93"/>
        <v>-74.66770413741473</v>
      </c>
      <c r="P375" s="18">
        <f t="shared" si="94"/>
        <v>74.66770413741473</v>
      </c>
      <c r="Q375" s="31">
        <f t="shared" si="95"/>
        <v>-700.0000000000684</v>
      </c>
      <c r="R375" s="31">
        <f t="shared" si="101"/>
        <v>-700.0000000000524</v>
      </c>
      <c r="S375" s="31">
        <f t="shared" si="102"/>
        <v>-700.0000000000891</v>
      </c>
    </row>
    <row r="376" spans="1:19" ht="12.75">
      <c r="A376" s="19">
        <f t="shared" si="96"/>
        <v>18.573248407443398</v>
      </c>
      <c r="B376" s="3">
        <f t="shared" si="103"/>
        <v>0.15700000000170178</v>
      </c>
      <c r="C376" s="3">
        <f t="shared" si="89"/>
        <v>-100</v>
      </c>
      <c r="D376" s="3">
        <v>60.1570000000017</v>
      </c>
      <c r="E376" s="3">
        <v>60</v>
      </c>
      <c r="F376" s="20">
        <f t="shared" si="97"/>
      </c>
      <c r="G376" s="20">
        <f t="shared" si="98"/>
      </c>
      <c r="H376" s="20">
        <f t="shared" si="99"/>
      </c>
      <c r="I376" s="21">
        <f t="shared" si="100"/>
        <v>18.573248407443398</v>
      </c>
      <c r="J376" s="21">
        <f t="shared" si="88"/>
        <v>16.474576271029004</v>
      </c>
      <c r="K376" s="21">
        <f t="shared" si="104"/>
        <v>21.284671532584422</v>
      </c>
      <c r="L376" s="26">
        <f t="shared" si="90"/>
        <v>2.0636942674935543</v>
      </c>
      <c r="M376" s="26">
        <f t="shared" si="91"/>
        <v>1.8305084745586715</v>
      </c>
      <c r="N376" s="26">
        <f t="shared" si="92"/>
        <v>2.364963503620258</v>
      </c>
      <c r="O376" s="18">
        <f t="shared" si="93"/>
        <v>-74.66770413741473</v>
      </c>
      <c r="P376" s="18">
        <f t="shared" si="94"/>
        <v>74.66770413741473</v>
      </c>
      <c r="Q376" s="31">
        <f t="shared" si="95"/>
        <v>-700.0000000000684</v>
      </c>
      <c r="R376" s="31">
        <f t="shared" si="101"/>
        <v>-700.0000000000524</v>
      </c>
      <c r="S376" s="31">
        <f t="shared" si="102"/>
        <v>-700.000000000089</v>
      </c>
    </row>
    <row r="377" spans="1:19" ht="12.75">
      <c r="A377" s="19">
        <f t="shared" si="96"/>
        <v>18.455696202334536</v>
      </c>
      <c r="B377" s="3">
        <f t="shared" si="103"/>
        <v>0.15800000000169945</v>
      </c>
      <c r="C377" s="3">
        <f t="shared" si="89"/>
        <v>-100</v>
      </c>
      <c r="D377" s="3">
        <v>60.1580000000017</v>
      </c>
      <c r="E377" s="3">
        <v>60</v>
      </c>
      <c r="F377" s="20">
        <f t="shared" si="97"/>
      </c>
      <c r="G377" s="20">
        <f t="shared" si="98"/>
      </c>
      <c r="H377" s="20">
        <f t="shared" si="99"/>
      </c>
      <c r="I377" s="21">
        <f t="shared" si="100"/>
        <v>18.455696202334536</v>
      </c>
      <c r="J377" s="21">
        <f t="shared" si="88"/>
        <v>16.38202247175466</v>
      </c>
      <c r="K377" s="21">
        <f t="shared" si="104"/>
        <v>21.13043478235056</v>
      </c>
      <c r="L377" s="26">
        <f t="shared" si="90"/>
        <v>2.0506329113703483</v>
      </c>
      <c r="M377" s="26">
        <f t="shared" si="91"/>
        <v>1.820224719083745</v>
      </c>
      <c r="N377" s="26">
        <f t="shared" si="92"/>
        <v>2.347826086927608</v>
      </c>
      <c r="O377" s="18">
        <f t="shared" si="93"/>
        <v>-74.66770413741473</v>
      </c>
      <c r="P377" s="18">
        <f t="shared" si="94"/>
        <v>74.66770413741473</v>
      </c>
      <c r="Q377" s="31">
        <f t="shared" si="95"/>
        <v>-700.0000000000684</v>
      </c>
      <c r="R377" s="31">
        <f t="shared" si="101"/>
        <v>-700.0000000000524</v>
      </c>
      <c r="S377" s="31">
        <f t="shared" si="102"/>
        <v>-700.0000000000888</v>
      </c>
    </row>
    <row r="378" spans="1:19" ht="12.75">
      <c r="A378" s="19">
        <f t="shared" si="96"/>
        <v>18.339622641315074</v>
      </c>
      <c r="B378" s="3">
        <f t="shared" si="103"/>
        <v>0.15900000000169712</v>
      </c>
      <c r="C378" s="3">
        <f t="shared" si="89"/>
        <v>-100</v>
      </c>
      <c r="D378" s="3">
        <v>60.1590000000017</v>
      </c>
      <c r="E378" s="3">
        <v>60</v>
      </c>
      <c r="F378" s="20">
        <f t="shared" si="97"/>
      </c>
      <c r="G378" s="20">
        <f t="shared" si="98"/>
      </c>
      <c r="H378" s="20">
        <f t="shared" si="99"/>
      </c>
      <c r="I378" s="21">
        <f t="shared" si="100"/>
        <v>18.339622641315074</v>
      </c>
      <c r="J378" s="21">
        <f t="shared" si="88"/>
        <v>16.290502793142586</v>
      </c>
      <c r="K378" s="21">
        <f t="shared" si="104"/>
        <v>20.978417265932976</v>
      </c>
      <c r="L378" s="26">
        <f t="shared" si="90"/>
        <v>2.0377358490348536</v>
      </c>
      <c r="M378" s="26">
        <f t="shared" si="91"/>
        <v>1.8100558659046264</v>
      </c>
      <c r="N378" s="26">
        <f t="shared" si="92"/>
        <v>2.3309352517701014</v>
      </c>
      <c r="O378" s="18">
        <f t="shared" si="93"/>
        <v>-74.66770413741473</v>
      </c>
      <c r="P378" s="18">
        <f t="shared" si="94"/>
        <v>74.66770413741473</v>
      </c>
      <c r="Q378" s="31">
        <f t="shared" si="95"/>
        <v>-700.0000000000684</v>
      </c>
      <c r="R378" s="31">
        <f t="shared" si="101"/>
        <v>-700.0000000000524</v>
      </c>
      <c r="S378" s="31">
        <f t="shared" si="102"/>
        <v>-700.0000000000887</v>
      </c>
    </row>
    <row r="379" spans="1:19" ht="12.75">
      <c r="A379" s="19">
        <f t="shared" si="96"/>
        <v>18.224999999807526</v>
      </c>
      <c r="B379" s="3">
        <f t="shared" si="103"/>
        <v>0.1600000000017019</v>
      </c>
      <c r="C379" s="3">
        <f t="shared" si="89"/>
        <v>-100</v>
      </c>
      <c r="D379" s="3">
        <v>60.1600000000017</v>
      </c>
      <c r="E379" s="3">
        <v>60</v>
      </c>
      <c r="F379" s="20">
        <f t="shared" si="97"/>
      </c>
      <c r="G379" s="20">
        <f t="shared" si="98"/>
      </c>
      <c r="H379" s="20">
        <f t="shared" si="99"/>
      </c>
      <c r="I379" s="21">
        <f t="shared" si="100"/>
        <v>18.224999999807526</v>
      </c>
      <c r="J379" s="21">
        <f t="shared" si="88"/>
        <v>16.199999999847776</v>
      </c>
      <c r="K379" s="21">
        <f t="shared" si="104"/>
        <v>20.828571428320274</v>
      </c>
      <c r="L379" s="26">
        <f t="shared" si="90"/>
        <v>2.0249999999784603</v>
      </c>
      <c r="M379" s="26">
        <f t="shared" si="91"/>
        <v>1.799999999982981</v>
      </c>
      <c r="N379" s="26">
        <f t="shared" si="92"/>
        <v>2.3142857142575806</v>
      </c>
      <c r="O379" s="18">
        <f t="shared" si="93"/>
        <v>-74.66770413741473</v>
      </c>
      <c r="P379" s="18">
        <f t="shared" si="94"/>
        <v>74.66770413741473</v>
      </c>
      <c r="Q379" s="31">
        <f t="shared" si="95"/>
        <v>-700.0000000000684</v>
      </c>
      <c r="R379" s="31">
        <f t="shared" si="101"/>
        <v>-700.0000000000525</v>
      </c>
      <c r="S379" s="31">
        <f t="shared" si="102"/>
        <v>-700.0000000000884</v>
      </c>
    </row>
    <row r="380" spans="1:19" ht="12.75">
      <c r="A380" s="19">
        <f t="shared" si="96"/>
        <v>18.111801242046205</v>
      </c>
      <c r="B380" s="3">
        <f t="shared" si="103"/>
        <v>0.16100000000169956</v>
      </c>
      <c r="C380" s="3">
        <f t="shared" si="89"/>
        <v>-100</v>
      </c>
      <c r="D380" s="3">
        <v>60.1610000000017</v>
      </c>
      <c r="E380" s="3">
        <v>60</v>
      </c>
      <c r="F380" s="20">
        <f t="shared" si="97"/>
      </c>
      <c r="G380" s="20">
        <f t="shared" si="98"/>
      </c>
      <c r="H380" s="20">
        <f t="shared" si="99"/>
      </c>
      <c r="I380" s="21">
        <f t="shared" si="100"/>
        <v>18.111801242046205</v>
      </c>
      <c r="J380" s="21">
        <f t="shared" si="88"/>
        <v>16.11049723741873</v>
      </c>
      <c r="K380" s="21">
        <f t="shared" si="104"/>
        <v>20.680851063582534</v>
      </c>
      <c r="L380" s="26">
        <f t="shared" si="90"/>
        <v>2.012422360227203</v>
      </c>
      <c r="M380" s="26">
        <f t="shared" si="91"/>
        <v>1.790055248601976</v>
      </c>
      <c r="N380" s="26">
        <f t="shared" si="92"/>
        <v>2.297872340397834</v>
      </c>
      <c r="O380" s="18">
        <f t="shared" si="93"/>
        <v>-74.66770413741473</v>
      </c>
      <c r="P380" s="18">
        <f t="shared" si="94"/>
        <v>74.66770413741473</v>
      </c>
      <c r="Q380" s="31">
        <f t="shared" si="95"/>
        <v>-700.0000000000684</v>
      </c>
      <c r="R380" s="31">
        <f t="shared" si="101"/>
        <v>-700.000000000053</v>
      </c>
      <c r="S380" s="31">
        <f t="shared" si="102"/>
        <v>-700.0000000000883</v>
      </c>
    </row>
    <row r="381" spans="1:19" ht="12.75">
      <c r="A381" s="19">
        <f t="shared" si="96"/>
        <v>17.999999999812783</v>
      </c>
      <c r="B381" s="3">
        <f t="shared" si="103"/>
        <v>0.16200000000169723</v>
      </c>
      <c r="C381" s="3">
        <f t="shared" si="89"/>
        <v>-100</v>
      </c>
      <c r="D381" s="3">
        <v>60.1620000000017</v>
      </c>
      <c r="E381" s="3">
        <v>60</v>
      </c>
      <c r="F381" s="20">
        <f t="shared" si="97"/>
      </c>
      <c r="G381" s="20">
        <f t="shared" si="98"/>
      </c>
      <c r="H381" s="20">
        <f t="shared" si="99"/>
      </c>
      <c r="I381" s="21">
        <f t="shared" si="100"/>
        <v>17.999999999812783</v>
      </c>
      <c r="J381" s="21">
        <f t="shared" si="88"/>
        <v>16.02197802182955</v>
      </c>
      <c r="K381" s="21">
        <f t="shared" si="104"/>
        <v>20.5352112673622</v>
      </c>
      <c r="L381" s="26">
        <f t="shared" si="90"/>
        <v>1.9999999999790463</v>
      </c>
      <c r="M381" s="26">
        <f t="shared" si="91"/>
        <v>1.7802197802031787</v>
      </c>
      <c r="N381" s="26">
        <f t="shared" si="92"/>
        <v>2.2816901408177985</v>
      </c>
      <c r="O381" s="18">
        <f t="shared" si="93"/>
        <v>-74.66770413741473</v>
      </c>
      <c r="P381" s="18">
        <f t="shared" si="94"/>
        <v>74.66770413741473</v>
      </c>
      <c r="Q381" s="31">
        <f t="shared" si="95"/>
        <v>-700.0000000000684</v>
      </c>
      <c r="R381" s="31">
        <f t="shared" si="101"/>
        <v>-700.000000000053</v>
      </c>
      <c r="S381" s="31">
        <f t="shared" si="102"/>
        <v>-700.0000000000883</v>
      </c>
    </row>
    <row r="382" spans="1:19" ht="12.75">
      <c r="A382" s="19">
        <f t="shared" si="96"/>
        <v>17.889570551961796</v>
      </c>
      <c r="B382" s="3">
        <f t="shared" si="103"/>
        <v>0.163000000001702</v>
      </c>
      <c r="C382" s="3">
        <f t="shared" si="89"/>
        <v>-100</v>
      </c>
      <c r="D382" s="3">
        <v>60.1630000000017</v>
      </c>
      <c r="E382" s="3">
        <v>60</v>
      </c>
      <c r="F382" s="20">
        <f t="shared" si="97"/>
      </c>
      <c r="G382" s="20">
        <f t="shared" si="98"/>
      </c>
      <c r="H382" s="20">
        <f t="shared" si="99"/>
      </c>
      <c r="I382" s="21">
        <f t="shared" si="100"/>
        <v>17.889570551961796</v>
      </c>
      <c r="J382" s="21">
        <f t="shared" si="88"/>
        <v>15.934426229360934</v>
      </c>
      <c r="K382" s="21">
        <f t="shared" si="104"/>
        <v>20.39160839136768</v>
      </c>
      <c r="L382" s="26">
        <f t="shared" si="90"/>
        <v>1.9877300613289375</v>
      </c>
      <c r="M382" s="26">
        <f t="shared" si="91"/>
        <v>1.7704918032622217</v>
      </c>
      <c r="N382" s="26">
        <f t="shared" si="92"/>
        <v>2.265734265707298</v>
      </c>
      <c r="O382" s="18">
        <f t="shared" si="93"/>
        <v>-74.66770413741473</v>
      </c>
      <c r="P382" s="18">
        <f t="shared" si="94"/>
        <v>74.66770413741473</v>
      </c>
      <c r="Q382" s="31">
        <f t="shared" si="95"/>
        <v>-700.0000000000684</v>
      </c>
      <c r="R382" s="31">
        <f t="shared" si="101"/>
        <v>-700.000000000053</v>
      </c>
      <c r="S382" s="31">
        <f t="shared" si="102"/>
        <v>-700.0000000000881</v>
      </c>
    </row>
    <row r="383" spans="1:19" ht="12.75">
      <c r="A383" s="19">
        <f t="shared" si="96"/>
        <v>17.780487804695124</v>
      </c>
      <c r="B383" s="3">
        <f t="shared" si="103"/>
        <v>0.16400000000169968</v>
      </c>
      <c r="C383" s="3">
        <f t="shared" si="89"/>
        <v>-100</v>
      </c>
      <c r="D383" s="3">
        <v>60.1640000000017</v>
      </c>
      <c r="E383" s="3">
        <v>60</v>
      </c>
      <c r="F383" s="20">
        <f t="shared" si="97"/>
      </c>
      <c r="G383" s="20">
        <f t="shared" si="98"/>
      </c>
      <c r="H383" s="20">
        <f t="shared" si="99"/>
      </c>
      <c r="I383" s="21">
        <f t="shared" si="100"/>
        <v>17.780487804695124</v>
      </c>
      <c r="J383" s="21">
        <f t="shared" si="88"/>
        <v>15.847826086811061</v>
      </c>
      <c r="K383" s="21">
        <f t="shared" si="104"/>
        <v>20.24999999976296</v>
      </c>
      <c r="L383" s="26">
        <f t="shared" si="90"/>
        <v>1.9756097560770858</v>
      </c>
      <c r="M383" s="26">
        <f t="shared" si="91"/>
        <v>1.7608695652011255</v>
      </c>
      <c r="N383" s="26">
        <f t="shared" si="92"/>
        <v>2.249999999973442</v>
      </c>
      <c r="O383" s="18">
        <f t="shared" si="93"/>
        <v>-74.66770413741473</v>
      </c>
      <c r="P383" s="18">
        <f t="shared" si="94"/>
        <v>74.66770413741473</v>
      </c>
      <c r="Q383" s="31">
        <f t="shared" si="95"/>
        <v>-700.0000000000686</v>
      </c>
      <c r="R383" s="31">
        <f t="shared" si="101"/>
        <v>-700.000000000053</v>
      </c>
      <c r="S383" s="31">
        <f t="shared" si="102"/>
        <v>-700.0000000000879</v>
      </c>
    </row>
    <row r="384" spans="1:19" ht="12.75">
      <c r="A384" s="19">
        <f t="shared" si="96"/>
        <v>17.672727272546815</v>
      </c>
      <c r="B384" s="3">
        <f t="shared" si="103"/>
        <v>0.16500000000169734</v>
      </c>
      <c r="C384" s="3">
        <f t="shared" si="89"/>
        <v>-100</v>
      </c>
      <c r="D384" s="3">
        <v>60.1650000000017</v>
      </c>
      <c r="E384" s="3">
        <v>60</v>
      </c>
      <c r="F384" s="20">
        <f t="shared" si="97"/>
      </c>
      <c r="G384" s="20">
        <f t="shared" si="98"/>
      </c>
      <c r="H384" s="20">
        <f t="shared" si="99"/>
      </c>
      <c r="I384" s="21">
        <f t="shared" si="100"/>
        <v>17.672727272546815</v>
      </c>
      <c r="J384" s="21">
        <f aca="true" t="shared" si="105" ref="J384:J419">IF((D384-59.98)&gt;0,(-10*C384)*((59.98-(3*$H$4))-59.98)^2/(D384-59.98),"")</f>
        <v>15.762162162018475</v>
      </c>
      <c r="K384" s="21">
        <f t="shared" si="104"/>
        <v>20.11034482735276</v>
      </c>
      <c r="L384" s="26">
        <f t="shared" si="90"/>
        <v>1.9636363636161636</v>
      </c>
      <c r="M384" s="26">
        <f t="shared" si="91"/>
        <v>1.751351351335283</v>
      </c>
      <c r="N384" s="26">
        <f t="shared" si="92"/>
        <v>2.234482758594533</v>
      </c>
      <c r="O384" s="18">
        <f t="shared" si="93"/>
        <v>-74.66770413741473</v>
      </c>
      <c r="P384" s="18">
        <f t="shared" si="94"/>
        <v>74.66770413741473</v>
      </c>
      <c r="Q384" s="31">
        <f t="shared" si="95"/>
        <v>-700.0000000000684</v>
      </c>
      <c r="R384" s="31">
        <f t="shared" si="101"/>
        <v>-700.000000000053</v>
      </c>
      <c r="S384" s="31">
        <f t="shared" si="102"/>
        <v>-700.0000000000878</v>
      </c>
    </row>
    <row r="385" spans="1:19" ht="12.75">
      <c r="A385" s="19">
        <f t="shared" si="96"/>
        <v>17.566265060062175</v>
      </c>
      <c r="B385" s="3">
        <f t="shared" si="103"/>
        <v>0.16600000000170212</v>
      </c>
      <c r="C385" s="3">
        <f t="shared" si="89"/>
        <v>-100</v>
      </c>
      <c r="D385" s="3">
        <v>60.1660000000017</v>
      </c>
      <c r="E385" s="3">
        <v>60</v>
      </c>
      <c r="F385" s="20">
        <f t="shared" si="97"/>
      </c>
      <c r="G385" s="20">
        <f t="shared" si="98"/>
      </c>
      <c r="H385" s="20">
        <f t="shared" si="99"/>
      </c>
      <c r="I385" s="21">
        <f t="shared" si="100"/>
        <v>17.566265060062175</v>
      </c>
      <c r="J385" s="21">
        <f t="shared" si="105"/>
        <v>15.677419354696168</v>
      </c>
      <c r="K385" s="21">
        <f t="shared" si="104"/>
        <v>19.972602739495123</v>
      </c>
      <c r="L385" s="26">
        <f t="shared" si="90"/>
        <v>1.9518072288956492</v>
      </c>
      <c r="M385" s="26">
        <f t="shared" si="91"/>
        <v>1.741935483855027</v>
      </c>
      <c r="N385" s="26">
        <f t="shared" si="92"/>
        <v>2.2191780821659086</v>
      </c>
      <c r="O385" s="18">
        <f t="shared" si="93"/>
        <v>-74.66770413741473</v>
      </c>
      <c r="P385" s="18">
        <f t="shared" si="94"/>
        <v>74.66770413741473</v>
      </c>
      <c r="Q385" s="31">
        <f t="shared" si="95"/>
        <v>-700.0000000000684</v>
      </c>
      <c r="R385" s="31">
        <f t="shared" si="101"/>
        <v>-700.0000000000531</v>
      </c>
      <c r="S385" s="31">
        <f t="shared" si="102"/>
        <v>-700.0000000000878</v>
      </c>
    </row>
    <row r="386" spans="1:19" ht="12.75">
      <c r="A386" s="19">
        <f t="shared" si="96"/>
        <v>17.461077844134977</v>
      </c>
      <c r="B386" s="3">
        <f t="shared" si="103"/>
        <v>0.1670000000016998</v>
      </c>
      <c r="C386" s="3">
        <f t="shared" si="89"/>
        <v>-100</v>
      </c>
      <c r="D386" s="3">
        <v>60.1670000000017</v>
      </c>
      <c r="E386" s="3">
        <v>60</v>
      </c>
      <c r="F386" s="20">
        <f t="shared" si="97"/>
      </c>
      <c r="G386" s="20">
        <f t="shared" si="98"/>
      </c>
      <c r="H386" s="20">
        <f t="shared" si="99"/>
      </c>
      <c r="I386" s="21">
        <f t="shared" si="100"/>
        <v>17.461077844134977</v>
      </c>
      <c r="J386" s="21">
        <f t="shared" si="105"/>
        <v>15.593582887559714</v>
      </c>
      <c r="K386" s="21">
        <f t="shared" si="104"/>
        <v>19.8367346936501</v>
      </c>
      <c r="L386" s="26">
        <f t="shared" si="90"/>
        <v>1.9401197604592944</v>
      </c>
      <c r="M386" s="26">
        <f t="shared" si="91"/>
        <v>1.7326203208398656</v>
      </c>
      <c r="N386" s="26">
        <f t="shared" si="92"/>
        <v>2.2040816326275743</v>
      </c>
      <c r="O386" s="18">
        <f t="shared" si="93"/>
        <v>-74.66770413741473</v>
      </c>
      <c r="P386" s="18">
        <f t="shared" si="94"/>
        <v>74.66770413741473</v>
      </c>
      <c r="Q386" s="31">
        <f t="shared" si="95"/>
        <v>-700.0000000000684</v>
      </c>
      <c r="R386" s="31">
        <f t="shared" si="101"/>
        <v>-700.0000000000533</v>
      </c>
      <c r="S386" s="31">
        <f t="shared" si="102"/>
        <v>-700.0000000000875</v>
      </c>
    </row>
    <row r="387" spans="1:19" ht="12.75">
      <c r="A387" s="19">
        <f t="shared" si="96"/>
        <v>17.35714285695852</v>
      </c>
      <c r="B387" s="3">
        <f t="shared" si="103"/>
        <v>0.16800000000179693</v>
      </c>
      <c r="C387" s="3">
        <f t="shared" si="89"/>
        <v>-100</v>
      </c>
      <c r="D387" s="3">
        <v>60.1680000000018</v>
      </c>
      <c r="E387" s="3">
        <v>60</v>
      </c>
      <c r="F387" s="20">
        <f t="shared" si="97"/>
      </c>
      <c r="G387" s="20">
        <f t="shared" si="98"/>
      </c>
      <c r="H387" s="20">
        <f t="shared" si="99"/>
      </c>
      <c r="I387" s="21">
        <f t="shared" si="100"/>
        <v>17.35714285695852</v>
      </c>
      <c r="J387" s="21">
        <f t="shared" si="105"/>
        <v>15.510638297725006</v>
      </c>
      <c r="K387" s="21">
        <f t="shared" si="104"/>
        <v>19.702702702465395</v>
      </c>
      <c r="L387" s="26">
        <f t="shared" si="90"/>
        <v>1.9285714285508004</v>
      </c>
      <c r="M387" s="26">
        <f t="shared" si="91"/>
        <v>1.7234042553026763</v>
      </c>
      <c r="N387" s="26">
        <f t="shared" si="92"/>
        <v>2.189189189162609</v>
      </c>
      <c r="O387" s="18">
        <f t="shared" si="93"/>
        <v>-74.66770413741473</v>
      </c>
      <c r="P387" s="18">
        <f t="shared" si="94"/>
        <v>74.66770413741473</v>
      </c>
      <c r="Q387" s="31">
        <f t="shared" si="95"/>
        <v>-700.0000000000684</v>
      </c>
      <c r="R387" s="31">
        <f t="shared" si="101"/>
        <v>-700.0000000000534</v>
      </c>
      <c r="S387" s="31">
        <f t="shared" si="102"/>
        <v>-700.0000000000875</v>
      </c>
    </row>
    <row r="388" spans="1:19" ht="12.75">
      <c r="A388" s="19">
        <f t="shared" si="96"/>
        <v>17.254437869639844</v>
      </c>
      <c r="B388" s="3">
        <f t="shared" si="103"/>
        <v>0.1690000000018017</v>
      </c>
      <c r="C388" s="3">
        <f t="shared" si="89"/>
        <v>-100</v>
      </c>
      <c r="D388" s="3">
        <v>60.1690000000018</v>
      </c>
      <c r="E388" s="3">
        <v>60</v>
      </c>
      <c r="F388" s="20">
        <f t="shared" si="97"/>
      </c>
      <c r="G388" s="20">
        <f t="shared" si="98"/>
      </c>
      <c r="H388" s="20">
        <f t="shared" si="99"/>
      </c>
      <c r="I388" s="21">
        <f t="shared" si="100"/>
        <v>17.254437869639844</v>
      </c>
      <c r="J388" s="21">
        <f t="shared" si="105"/>
        <v>15.428571428425265</v>
      </c>
      <c r="K388" s="21">
        <f t="shared" si="104"/>
        <v>19.570469798422966</v>
      </c>
      <c r="L388" s="26">
        <f t="shared" si="90"/>
        <v>1.9171597632931703</v>
      </c>
      <c r="M388" s="26">
        <f t="shared" si="91"/>
        <v>1.7142857142693722</v>
      </c>
      <c r="N388" s="26">
        <f t="shared" si="92"/>
        <v>2.1744966442690075</v>
      </c>
      <c r="O388" s="18">
        <f t="shared" si="93"/>
        <v>-74.66770413741473</v>
      </c>
      <c r="P388" s="18">
        <f t="shared" si="94"/>
        <v>74.66770413741473</v>
      </c>
      <c r="Q388" s="31">
        <f t="shared" si="95"/>
        <v>-700.0000000000684</v>
      </c>
      <c r="R388" s="31">
        <f t="shared" si="101"/>
        <v>-700.0000000000534</v>
      </c>
      <c r="S388" s="31">
        <f t="shared" si="102"/>
        <v>-700.0000000000872</v>
      </c>
    </row>
    <row r="389" spans="1:19" ht="12.75">
      <c r="A389" s="19">
        <f t="shared" si="96"/>
        <v>17.152941176290334</v>
      </c>
      <c r="B389" s="3">
        <f t="shared" si="103"/>
        <v>0.17000000000179938</v>
      </c>
      <c r="C389" s="3">
        <f t="shared" si="89"/>
        <v>-100</v>
      </c>
      <c r="D389" s="3">
        <v>60.1700000000018</v>
      </c>
      <c r="E389" s="3">
        <v>60</v>
      </c>
      <c r="F389" s="20">
        <f t="shared" si="97"/>
      </c>
      <c r="G389" s="20">
        <f t="shared" si="98"/>
      </c>
      <c r="H389" s="20">
        <f t="shared" si="99"/>
      </c>
      <c r="I389" s="21">
        <f t="shared" si="100"/>
        <v>17.152941176290334</v>
      </c>
      <c r="J389" s="21">
        <f t="shared" si="105"/>
        <v>15.347368420908197</v>
      </c>
      <c r="K389" s="21">
        <f t="shared" si="104"/>
        <v>19.43999999976868</v>
      </c>
      <c r="L389" s="26">
        <f t="shared" si="90"/>
        <v>1.9058823529210032</v>
      </c>
      <c r="M389" s="26">
        <f t="shared" si="91"/>
        <v>1.705263157878587</v>
      </c>
      <c r="N389" s="26">
        <f t="shared" si="92"/>
        <v>2.159999999974089</v>
      </c>
      <c r="O389" s="18">
        <f t="shared" si="93"/>
        <v>-74.66770413741473</v>
      </c>
      <c r="P389" s="18">
        <f t="shared" si="94"/>
        <v>74.66770413741473</v>
      </c>
      <c r="Q389" s="31">
        <f t="shared" si="95"/>
        <v>-700.0000000000686</v>
      </c>
      <c r="R389" s="31">
        <f t="shared" si="101"/>
        <v>-700.0000000000537</v>
      </c>
      <c r="S389" s="31">
        <f t="shared" si="102"/>
        <v>-700.0000000000872</v>
      </c>
    </row>
    <row r="390" spans="1:19" ht="12.75">
      <c r="A390" s="19">
        <f t="shared" si="96"/>
        <v>17.052631578769454</v>
      </c>
      <c r="B390" s="3">
        <f t="shared" si="103"/>
        <v>0.17100000000179705</v>
      </c>
      <c r="C390" s="3">
        <f t="shared" si="89"/>
        <v>-100</v>
      </c>
      <c r="D390" s="3">
        <v>60.1710000000018</v>
      </c>
      <c r="E390" s="3">
        <v>60</v>
      </c>
      <c r="F390" s="20">
        <f t="shared" si="97"/>
      </c>
      <c r="G390" s="20">
        <f t="shared" si="98"/>
      </c>
      <c r="H390" s="20">
        <f t="shared" si="99"/>
      </c>
      <c r="I390" s="21">
        <f t="shared" si="100"/>
        <v>17.052631578769454</v>
      </c>
      <c r="J390" s="21">
        <f t="shared" si="105"/>
        <v>15.267015706663548</v>
      </c>
      <c r="K390" s="21">
        <f t="shared" si="104"/>
        <v>19.311258277917737</v>
      </c>
      <c r="L390" s="26">
        <f t="shared" si="90"/>
        <v>1.894736842085351</v>
      </c>
      <c r="M390" s="26">
        <f t="shared" si="91"/>
        <v>1.6963350785180713</v>
      </c>
      <c r="N390" s="26">
        <f t="shared" si="92"/>
        <v>2.1456953642128744</v>
      </c>
      <c r="O390" s="18">
        <f t="shared" si="93"/>
        <v>-74.66770413741473</v>
      </c>
      <c r="P390" s="18">
        <f t="shared" si="94"/>
        <v>74.66770413741473</v>
      </c>
      <c r="Q390" s="31">
        <f t="shared" si="95"/>
        <v>-700.0000000000684</v>
      </c>
      <c r="R390" s="31">
        <f t="shared" si="101"/>
        <v>-700.0000000000537</v>
      </c>
      <c r="S390" s="31">
        <f t="shared" si="102"/>
        <v>-700.0000000000872</v>
      </c>
    </row>
    <row r="391" spans="1:19" ht="12.75">
      <c r="A391" s="19">
        <f t="shared" si="96"/>
        <v>16.95348837191671</v>
      </c>
      <c r="B391" s="3">
        <f t="shared" si="103"/>
        <v>0.17200000000180182</v>
      </c>
      <c r="C391" s="3">
        <f t="shared" si="89"/>
        <v>-100</v>
      </c>
      <c r="D391" s="3">
        <v>60.1720000000018</v>
      </c>
      <c r="E391" s="3">
        <v>60</v>
      </c>
      <c r="F391" s="20">
        <f t="shared" si="97"/>
      </c>
      <c r="G391" s="20">
        <f t="shared" si="98"/>
      </c>
      <c r="H391" s="20">
        <f t="shared" si="99"/>
      </c>
      <c r="I391" s="21">
        <f t="shared" si="100"/>
        <v>16.95348837191671</v>
      </c>
      <c r="J391" s="21">
        <f t="shared" si="105"/>
        <v>15.187499999858376</v>
      </c>
      <c r="K391" s="21">
        <f t="shared" si="104"/>
        <v>19.184210526090226</v>
      </c>
      <c r="L391" s="26">
        <f t="shared" si="90"/>
        <v>1.8837209302128244</v>
      </c>
      <c r="M391" s="26">
        <f t="shared" si="91"/>
        <v>1.6874999999841636</v>
      </c>
      <c r="N391" s="26">
        <f t="shared" si="92"/>
        <v>2.131578947343153</v>
      </c>
      <c r="O391" s="18">
        <f t="shared" si="93"/>
        <v>-74.66770413741473</v>
      </c>
      <c r="P391" s="18">
        <f t="shared" si="94"/>
        <v>74.66770413741473</v>
      </c>
      <c r="Q391" s="31">
        <f t="shared" si="95"/>
        <v>-700.0000000000684</v>
      </c>
      <c r="R391" s="31">
        <f t="shared" si="101"/>
        <v>-700.0000000000537</v>
      </c>
      <c r="S391" s="31">
        <f t="shared" si="102"/>
        <v>-700.0000000000869</v>
      </c>
    </row>
    <row r="392" spans="1:19" ht="12.75">
      <c r="A392" s="19">
        <f t="shared" si="96"/>
        <v>16.85549132930572</v>
      </c>
      <c r="B392" s="3">
        <f t="shared" si="103"/>
        <v>0.1730000000017995</v>
      </c>
      <c r="C392" s="3">
        <f aca="true" t="shared" si="106" ref="C392:C419">+$B$4</f>
        <v>-100</v>
      </c>
      <c r="D392" s="3">
        <v>60.1730000000018</v>
      </c>
      <c r="E392" s="3">
        <v>60</v>
      </c>
      <c r="F392" s="20">
        <f t="shared" si="97"/>
      </c>
      <c r="G392" s="20">
        <f t="shared" si="98"/>
      </c>
      <c r="H392" s="20">
        <f t="shared" si="99"/>
      </c>
      <c r="I392" s="21">
        <f t="shared" si="100"/>
        <v>16.85549132930572</v>
      </c>
      <c r="J392" s="21">
        <f t="shared" si="105"/>
        <v>15.10880829001547</v>
      </c>
      <c r="K392" s="21">
        <f t="shared" si="104"/>
        <v>19.05882352918944</v>
      </c>
      <c r="L392" s="26">
        <f aca="true" t="shared" si="107" ref="L392:L419">(-10*C392/B392)*($H$4*$H$4)</f>
        <v>1.8728323699227156</v>
      </c>
      <c r="M392" s="26">
        <f aca="true" t="shared" si="108" ref="M392:M419">(-10*C392/(B392+0.02))*($H$4*$H$4)</f>
        <v>1.6787564766682852</v>
      </c>
      <c r="N392" s="26">
        <f aca="true" t="shared" si="109" ref="N392:N419">(-10*C392/(B392-0.02))*($H$4*$H$4)</f>
        <v>2.1176470587986223</v>
      </c>
      <c r="O392" s="18">
        <f aca="true" t="shared" si="110" ref="O392:O419">-$D$4</f>
        <v>-74.66770413741473</v>
      </c>
      <c r="P392" s="18">
        <f aca="true" t="shared" si="111" ref="P392:P419">+$D$4</f>
        <v>74.66770413741473</v>
      </c>
      <c r="Q392" s="31">
        <f aca="true" t="shared" si="112" ref="Q392:Q419">(2-(A392*B392)/(-10*C392*$H$4*$H$4))*100</f>
        <v>-700.0000000000684</v>
      </c>
      <c r="R392" s="31">
        <f t="shared" si="101"/>
        <v>-700.0000000000537</v>
      </c>
      <c r="S392" s="31">
        <f t="shared" si="102"/>
        <v>-700.0000000000866</v>
      </c>
    </row>
    <row r="393" spans="1:19" ht="12.75">
      <c r="A393" s="19">
        <f aca="true" t="shared" si="113" ref="A393:A419">IF(F393=-99999,I393,IF(F393&lt;0,F393,I393))</f>
        <v>16.75862068948335</v>
      </c>
      <c r="B393" s="3">
        <f t="shared" si="103"/>
        <v>0.17400000000179716</v>
      </c>
      <c r="C393" s="3">
        <f t="shared" si="106"/>
        <v>-100</v>
      </c>
      <c r="D393" s="3">
        <v>60.1740000000018</v>
      </c>
      <c r="E393" s="3">
        <v>60</v>
      </c>
      <c r="F393" s="20">
        <f aca="true" t="shared" si="114" ref="F393:F419">IF((D393-60)&lt;=0,(-10*C393)*($F$4-60)^2/(D393-60-0.000000001),"")</f>
      </c>
      <c r="G393" s="20">
        <f aca="true" t="shared" si="115" ref="G393:G419">IF((D393-59.98)&lt;=0,(-10*C393)*($F$4-59.98)^2/(D393-59.98-0.000000001),"")</f>
      </c>
      <c r="H393" s="20">
        <f aca="true" t="shared" si="116" ref="H393:H419">IF((D393-60.02)&lt;=0,(-10*C393)*($F$4-60.02)^2/(D393-60.02-0.000000001),"")</f>
      </c>
      <c r="I393" s="21">
        <f aca="true" t="shared" si="117" ref="I393:I419">IF((D393-60)&gt;0,(-10*C393)*($G$4-60)^2/(D393-60),"")</f>
        <v>16.75862068948335</v>
      </c>
      <c r="J393" s="21">
        <f t="shared" si="105"/>
        <v>15.030927834913202</v>
      </c>
      <c r="K393" s="21">
        <f t="shared" si="104"/>
        <v>18.935064934845784</v>
      </c>
      <c r="L393" s="26">
        <f t="shared" si="107"/>
        <v>1.862068965498009</v>
      </c>
      <c r="M393" s="26">
        <f t="shared" si="108"/>
        <v>1.6701030927680336</v>
      </c>
      <c r="N393" s="26">
        <f t="shared" si="109"/>
        <v>2.103896103871551</v>
      </c>
      <c r="O393" s="18">
        <f t="shared" si="110"/>
        <v>-74.66770413741473</v>
      </c>
      <c r="P393" s="18">
        <f t="shared" si="111"/>
        <v>74.66770413741473</v>
      </c>
      <c r="Q393" s="31">
        <f t="shared" si="112"/>
        <v>-700.0000000000684</v>
      </c>
      <c r="R393" s="31">
        <f aca="true" t="shared" si="118" ref="R393:R419">IF(G393&lt;=0,(2-(G393*(B393+0.02))/(-10*C393*$H$4*$H$4))*100,(2-(J393*(B393+0.02))/(-10*C393*$H$4*$H$4))*100)</f>
        <v>-700.0000000000538</v>
      </c>
      <c r="S393" s="31">
        <f aca="true" t="shared" si="119" ref="S393:S419">IF(H393&lt;=0,(2-(H393*(B393-0.02))/(-10*C393*$H$4*$H$4))*100,(2-(K393*(B393-0.02))/(-10*C393*$H$4*$H$4))*100)</f>
        <v>-700.0000000000865</v>
      </c>
    </row>
    <row r="394" spans="1:19" ht="12.75">
      <c r="A394" s="19">
        <f t="shared" si="113"/>
        <v>16.662857142686832</v>
      </c>
      <c r="B394" s="3">
        <f t="shared" si="103"/>
        <v>0.17500000000180194</v>
      </c>
      <c r="C394" s="3">
        <f t="shared" si="106"/>
        <v>-100</v>
      </c>
      <c r="D394" s="3">
        <v>60.1750000000018</v>
      </c>
      <c r="E394" s="3">
        <v>60</v>
      </c>
      <c r="F394" s="20">
        <f t="shared" si="114"/>
      </c>
      <c r="G394" s="20">
        <f t="shared" si="115"/>
      </c>
      <c r="H394" s="20">
        <f t="shared" si="116"/>
      </c>
      <c r="I394" s="21">
        <f t="shared" si="117"/>
        <v>16.662857142686832</v>
      </c>
      <c r="J394" s="21">
        <f t="shared" si="105"/>
        <v>14.953846153708865</v>
      </c>
      <c r="K394" s="21">
        <f t="shared" si="104"/>
        <v>18.81290322558955</v>
      </c>
      <c r="L394" s="26">
        <f t="shared" si="107"/>
        <v>1.8514285714095076</v>
      </c>
      <c r="M394" s="26">
        <f t="shared" si="108"/>
        <v>1.6615384615231077</v>
      </c>
      <c r="N394" s="26">
        <f t="shared" si="109"/>
        <v>2.0903225806208603</v>
      </c>
      <c r="O394" s="18">
        <f t="shared" si="110"/>
        <v>-74.66770413741473</v>
      </c>
      <c r="P394" s="18">
        <f t="shared" si="111"/>
        <v>74.66770413741473</v>
      </c>
      <c r="Q394" s="31">
        <f t="shared" si="112"/>
        <v>-700.0000000000684</v>
      </c>
      <c r="R394" s="31">
        <f t="shared" si="118"/>
        <v>-700.000000000054</v>
      </c>
      <c r="S394" s="31">
        <f t="shared" si="119"/>
        <v>-700.0000000000865</v>
      </c>
    </row>
    <row r="395" spans="1:19" ht="12.75">
      <c r="A395" s="19">
        <f t="shared" si="113"/>
        <v>16.568181818013663</v>
      </c>
      <c r="B395" s="3">
        <f t="shared" si="103"/>
        <v>0.1760000000017996</v>
      </c>
      <c r="C395" s="3">
        <f t="shared" si="106"/>
        <v>-100</v>
      </c>
      <c r="D395" s="3">
        <v>60.1760000000018</v>
      </c>
      <c r="E395" s="3">
        <v>60</v>
      </c>
      <c r="F395" s="20">
        <f t="shared" si="114"/>
      </c>
      <c r="G395" s="20">
        <f t="shared" si="115"/>
      </c>
      <c r="H395" s="20">
        <f t="shared" si="116"/>
      </c>
      <c r="I395" s="21">
        <f t="shared" si="117"/>
        <v>16.568181818013663</v>
      </c>
      <c r="J395" s="21">
        <f t="shared" si="105"/>
        <v>14.877551020272453</v>
      </c>
      <c r="K395" s="21">
        <f t="shared" si="104"/>
        <v>18.692307692093852</v>
      </c>
      <c r="L395" s="26">
        <f t="shared" si="107"/>
        <v>1.8409090908902674</v>
      </c>
      <c r="M395" s="26">
        <f t="shared" si="108"/>
        <v>1.653061224474618</v>
      </c>
      <c r="N395" s="26">
        <f t="shared" si="109"/>
        <v>2.0769230768991176</v>
      </c>
      <c r="O395" s="18">
        <f t="shared" si="110"/>
        <v>-74.66770413741473</v>
      </c>
      <c r="P395" s="18">
        <f t="shared" si="111"/>
        <v>74.66770413741473</v>
      </c>
      <c r="Q395" s="31">
        <f t="shared" si="112"/>
        <v>-700.0000000000684</v>
      </c>
      <c r="R395" s="31">
        <f t="shared" si="118"/>
        <v>-700.000000000054</v>
      </c>
      <c r="S395" s="31">
        <f t="shared" si="119"/>
        <v>-700.0000000000865</v>
      </c>
    </row>
    <row r="396" spans="1:19" ht="12.75">
      <c r="A396" s="19">
        <f t="shared" si="113"/>
        <v>16.474576271020407</v>
      </c>
      <c r="B396" s="3">
        <f t="shared" si="103"/>
        <v>0.17700000000179728</v>
      </c>
      <c r="C396" s="3">
        <f t="shared" si="106"/>
        <v>-100</v>
      </c>
      <c r="D396" s="3">
        <v>60.1770000000018</v>
      </c>
      <c r="E396" s="3">
        <v>60</v>
      </c>
      <c r="F396" s="20">
        <f t="shared" si="114"/>
      </c>
      <c r="G396" s="20">
        <f t="shared" si="115"/>
      </c>
      <c r="H396" s="20">
        <f t="shared" si="116"/>
      </c>
      <c r="I396" s="21">
        <f t="shared" si="117"/>
        <v>16.474576271020407</v>
      </c>
      <c r="J396" s="21">
        <f t="shared" si="105"/>
        <v>14.802030456718636</v>
      </c>
      <c r="K396" s="21">
        <f t="shared" si="104"/>
        <v>18.57324840743247</v>
      </c>
      <c r="L396" s="26">
        <f t="shared" si="107"/>
        <v>1.8305084745576838</v>
      </c>
      <c r="M396" s="26">
        <f t="shared" si="108"/>
        <v>1.6446700507464165</v>
      </c>
      <c r="N396" s="26">
        <f t="shared" si="109"/>
        <v>2.063694267492299</v>
      </c>
      <c r="O396" s="18">
        <f t="shared" si="110"/>
        <v>-74.66770413741473</v>
      </c>
      <c r="P396" s="18">
        <f t="shared" si="111"/>
        <v>74.66770413741473</v>
      </c>
      <c r="Q396" s="31">
        <f t="shared" si="112"/>
        <v>-700.0000000000686</v>
      </c>
      <c r="R396" s="31">
        <f t="shared" si="118"/>
        <v>-700.000000000054</v>
      </c>
      <c r="S396" s="31">
        <f t="shared" si="119"/>
        <v>-700.0000000000863</v>
      </c>
    </row>
    <row r="397" spans="1:19" ht="12.75">
      <c r="A397" s="19">
        <f t="shared" si="113"/>
        <v>16.382022471745504</v>
      </c>
      <c r="B397" s="3">
        <f t="shared" si="103"/>
        <v>0.17800000000180205</v>
      </c>
      <c r="C397" s="3">
        <f t="shared" si="106"/>
        <v>-100</v>
      </c>
      <c r="D397" s="3">
        <v>60.1780000000018</v>
      </c>
      <c r="E397" s="3">
        <v>60</v>
      </c>
      <c r="F397" s="20">
        <f t="shared" si="114"/>
      </c>
      <c r="G397" s="20">
        <f t="shared" si="115"/>
      </c>
      <c r="H397" s="20">
        <f t="shared" si="116"/>
      </c>
      <c r="I397" s="21">
        <f t="shared" si="117"/>
        <v>16.382022471745504</v>
      </c>
      <c r="J397" s="21">
        <f t="shared" si="105"/>
        <v>14.727272727139574</v>
      </c>
      <c r="K397" s="21">
        <f t="shared" si="104"/>
        <v>18.455696202322915</v>
      </c>
      <c r="L397" s="26">
        <f t="shared" si="107"/>
        <v>1.8202247190826957</v>
      </c>
      <c r="M397" s="26">
        <f t="shared" si="108"/>
        <v>1.6363636363487433</v>
      </c>
      <c r="N397" s="26">
        <f t="shared" si="109"/>
        <v>2.0506329113690165</v>
      </c>
      <c r="O397" s="18">
        <f t="shared" si="110"/>
        <v>-74.66770413741473</v>
      </c>
      <c r="P397" s="18">
        <f t="shared" si="111"/>
        <v>74.66770413741473</v>
      </c>
      <c r="Q397" s="31">
        <f t="shared" si="112"/>
        <v>-700.0000000000684</v>
      </c>
      <c r="R397" s="31">
        <f t="shared" si="118"/>
        <v>-700.0000000000542</v>
      </c>
      <c r="S397" s="31">
        <f t="shared" si="119"/>
        <v>-700.0000000000862</v>
      </c>
    </row>
    <row r="398" spans="1:19" ht="12.75">
      <c r="A398" s="19">
        <f t="shared" si="113"/>
        <v>16.290502793133534</v>
      </c>
      <c r="B398" s="3">
        <f t="shared" si="103"/>
        <v>0.17900000000179972</v>
      </c>
      <c r="C398" s="3">
        <f t="shared" si="106"/>
        <v>-100</v>
      </c>
      <c r="D398" s="3">
        <v>60.1790000000018</v>
      </c>
      <c r="E398" s="3">
        <v>60</v>
      </c>
      <c r="F398" s="20">
        <f t="shared" si="114"/>
      </c>
      <c r="G398" s="20">
        <f t="shared" si="115"/>
      </c>
      <c r="H398" s="20">
        <f t="shared" si="116"/>
      </c>
      <c r="I398" s="21">
        <f t="shared" si="117"/>
        <v>16.290502793133534</v>
      </c>
      <c r="J398" s="21">
        <f t="shared" si="105"/>
        <v>14.65326633152665</v>
      </c>
      <c r="K398" s="21">
        <f t="shared" si="104"/>
        <v>18.3396226413036</v>
      </c>
      <c r="L398" s="26">
        <f t="shared" si="107"/>
        <v>1.8100558659035888</v>
      </c>
      <c r="M398" s="26">
        <f t="shared" si="108"/>
        <v>1.6281407035028632</v>
      </c>
      <c r="N398" s="26">
        <f t="shared" si="109"/>
        <v>2.037735849033538</v>
      </c>
      <c r="O398" s="18">
        <f t="shared" si="110"/>
        <v>-74.66770413741473</v>
      </c>
      <c r="P398" s="18">
        <f t="shared" si="111"/>
        <v>74.66770413741473</v>
      </c>
      <c r="Q398" s="31">
        <f t="shared" si="112"/>
        <v>-700.0000000000684</v>
      </c>
      <c r="R398" s="31">
        <f t="shared" si="118"/>
        <v>-700.0000000000542</v>
      </c>
      <c r="S398" s="31">
        <f t="shared" si="119"/>
        <v>-700.0000000000862</v>
      </c>
    </row>
    <row r="399" spans="1:19" ht="12.75">
      <c r="A399" s="19">
        <f t="shared" si="113"/>
        <v>16.199999999839463</v>
      </c>
      <c r="B399" s="3">
        <f t="shared" si="103"/>
        <v>0.1800000000017974</v>
      </c>
      <c r="C399" s="3">
        <f t="shared" si="106"/>
        <v>-100</v>
      </c>
      <c r="D399" s="3">
        <v>60.1800000000018</v>
      </c>
      <c r="E399" s="3">
        <v>60</v>
      </c>
      <c r="F399" s="20">
        <f t="shared" si="114"/>
      </c>
      <c r="G399" s="20">
        <f t="shared" si="115"/>
      </c>
      <c r="H399" s="20">
        <f t="shared" si="116"/>
      </c>
      <c r="I399" s="21">
        <f t="shared" si="117"/>
        <v>16.199999999839463</v>
      </c>
      <c r="J399" s="21">
        <f t="shared" si="105"/>
        <v>14.579999999869848</v>
      </c>
      <c r="K399" s="21">
        <f t="shared" si="104"/>
        <v>18.224999999797003</v>
      </c>
      <c r="L399" s="26">
        <f t="shared" si="107"/>
        <v>1.799999999982026</v>
      </c>
      <c r="M399" s="26">
        <f t="shared" si="108"/>
        <v>1.619999999985441</v>
      </c>
      <c r="N399" s="26">
        <f t="shared" si="109"/>
        <v>2.0249999999772514</v>
      </c>
      <c r="O399" s="18">
        <f t="shared" si="110"/>
        <v>-74.66770413741473</v>
      </c>
      <c r="P399" s="18">
        <f t="shared" si="111"/>
        <v>74.66770413741473</v>
      </c>
      <c r="Q399" s="31">
        <f t="shared" si="112"/>
        <v>-700.0000000000684</v>
      </c>
      <c r="R399" s="31">
        <f t="shared" si="118"/>
        <v>-700.0000000000542</v>
      </c>
      <c r="S399" s="31">
        <f t="shared" si="119"/>
        <v>-700.000000000086</v>
      </c>
    </row>
    <row r="400" spans="1:19" ht="12.75">
      <c r="A400" s="19">
        <f t="shared" si="113"/>
        <v>16.110497237409874</v>
      </c>
      <c r="B400" s="3">
        <f t="shared" si="103"/>
        <v>0.18100000000180216</v>
      </c>
      <c r="C400" s="3">
        <f t="shared" si="106"/>
        <v>-100</v>
      </c>
      <c r="D400" s="3">
        <v>60.1810000000018</v>
      </c>
      <c r="E400" s="3">
        <v>60</v>
      </c>
      <c r="F400" s="20">
        <f t="shared" si="114"/>
      </c>
      <c r="G400" s="20">
        <f t="shared" si="115"/>
      </c>
      <c r="H400" s="20">
        <f t="shared" si="116"/>
      </c>
      <c r="I400" s="21">
        <f t="shared" si="117"/>
        <v>16.110497237409874</v>
      </c>
      <c r="J400" s="21">
        <f t="shared" si="105"/>
        <v>14.507462686437965</v>
      </c>
      <c r="K400" s="21">
        <f t="shared" si="104"/>
        <v>18.111801242035014</v>
      </c>
      <c r="L400" s="26">
        <f t="shared" si="107"/>
        <v>1.7900552486009613</v>
      </c>
      <c r="M400" s="26">
        <f t="shared" si="108"/>
        <v>1.61194029849301</v>
      </c>
      <c r="N400" s="26">
        <f t="shared" si="109"/>
        <v>2.0124223602259206</v>
      </c>
      <c r="O400" s="18">
        <f t="shared" si="110"/>
        <v>-74.66770413741473</v>
      </c>
      <c r="P400" s="18">
        <f t="shared" si="111"/>
        <v>74.66770413741473</v>
      </c>
      <c r="Q400" s="31">
        <f t="shared" si="112"/>
        <v>-700.0000000000684</v>
      </c>
      <c r="R400" s="31">
        <f t="shared" si="118"/>
        <v>-700.0000000000542</v>
      </c>
      <c r="S400" s="31">
        <f t="shared" si="119"/>
        <v>-700.000000000086</v>
      </c>
    </row>
    <row r="401" spans="1:19" ht="12.75">
      <c r="A401" s="19">
        <f t="shared" si="113"/>
        <v>16.021978021820793</v>
      </c>
      <c r="B401" s="3">
        <f t="shared" si="103"/>
        <v>0.18200000000179983</v>
      </c>
      <c r="C401" s="3">
        <f t="shared" si="106"/>
        <v>-100</v>
      </c>
      <c r="D401" s="3">
        <v>60.1820000000018</v>
      </c>
      <c r="E401" s="3">
        <v>60</v>
      </c>
      <c r="F401" s="20">
        <f t="shared" si="114"/>
      </c>
      <c r="G401" s="20">
        <f t="shared" si="115"/>
      </c>
      <c r="H401" s="20">
        <f t="shared" si="116"/>
      </c>
      <c r="I401" s="21">
        <f t="shared" si="117"/>
        <v>16.021978021820793</v>
      </c>
      <c r="J401" s="21">
        <f t="shared" si="105"/>
        <v>14.435643564228684</v>
      </c>
      <c r="K401" s="21">
        <f t="shared" si="104"/>
        <v>17.99999999980173</v>
      </c>
      <c r="L401" s="26">
        <f t="shared" si="107"/>
        <v>1.780219780202175</v>
      </c>
      <c r="M401" s="26">
        <f t="shared" si="108"/>
        <v>1.6039603960253124</v>
      </c>
      <c r="N401" s="26">
        <f t="shared" si="109"/>
        <v>1.9999999999777796</v>
      </c>
      <c r="O401" s="18">
        <f t="shared" si="110"/>
        <v>-74.66770413741473</v>
      </c>
      <c r="P401" s="18">
        <f t="shared" si="111"/>
        <v>74.66770413741473</v>
      </c>
      <c r="Q401" s="31">
        <f t="shared" si="112"/>
        <v>-700.0000000000684</v>
      </c>
      <c r="R401" s="31">
        <f t="shared" si="118"/>
        <v>-700.0000000000543</v>
      </c>
      <c r="S401" s="31">
        <f t="shared" si="119"/>
        <v>-700.0000000000858</v>
      </c>
    </row>
    <row r="402" spans="1:19" ht="12.75">
      <c r="A402" s="19">
        <f t="shared" si="113"/>
        <v>15.93442622935289</v>
      </c>
      <c r="B402" s="3">
        <f t="shared" si="103"/>
        <v>0.1830000000017975</v>
      </c>
      <c r="C402" s="3">
        <f t="shared" si="106"/>
        <v>-100</v>
      </c>
      <c r="D402" s="3">
        <v>60.1830000000018</v>
      </c>
      <c r="E402" s="3">
        <v>60</v>
      </c>
      <c r="F402" s="20">
        <f t="shared" si="114"/>
      </c>
      <c r="G402" s="20">
        <f t="shared" si="115"/>
      </c>
      <c r="H402" s="20">
        <f t="shared" si="116"/>
      </c>
      <c r="I402" s="21">
        <f t="shared" si="117"/>
        <v>15.93442622935289</v>
      </c>
      <c r="J402" s="21">
        <f t="shared" si="105"/>
        <v>14.364532019578109</v>
      </c>
      <c r="K402" s="21">
        <f t="shared" si="104"/>
        <v>17.88957055195166</v>
      </c>
      <c r="L402" s="26">
        <f t="shared" si="107"/>
        <v>1.770491803261298</v>
      </c>
      <c r="M402" s="26">
        <f t="shared" si="108"/>
        <v>1.59605911328636</v>
      </c>
      <c r="N402" s="26">
        <f t="shared" si="109"/>
        <v>1.987730061327773</v>
      </c>
      <c r="O402" s="18">
        <f t="shared" si="110"/>
        <v>-74.66770413741473</v>
      </c>
      <c r="P402" s="18">
        <f t="shared" si="111"/>
        <v>74.66770413741473</v>
      </c>
      <c r="Q402" s="31">
        <f t="shared" si="112"/>
        <v>-700.0000000000684</v>
      </c>
      <c r="R402" s="31">
        <f t="shared" si="118"/>
        <v>-700.0000000000546</v>
      </c>
      <c r="S402" s="31">
        <f t="shared" si="119"/>
        <v>-700.0000000000858</v>
      </c>
    </row>
    <row r="403" spans="1:19" ht="12.75">
      <c r="A403" s="19">
        <f t="shared" si="113"/>
        <v>15.847826086802494</v>
      </c>
      <c r="B403" s="3">
        <f t="shared" si="103"/>
        <v>0.18400000000180228</v>
      </c>
      <c r="C403" s="3">
        <f t="shared" si="106"/>
        <v>-100</v>
      </c>
      <c r="D403" s="3">
        <v>60.1840000000018</v>
      </c>
      <c r="E403" s="3">
        <v>60</v>
      </c>
      <c r="F403" s="20">
        <f t="shared" si="114"/>
      </c>
      <c r="G403" s="20">
        <f t="shared" si="115"/>
      </c>
      <c r="H403" s="20">
        <f t="shared" si="116"/>
      </c>
      <c r="I403" s="21">
        <f t="shared" si="117"/>
        <v>15.847826086802494</v>
      </c>
      <c r="J403" s="21">
        <f t="shared" si="105"/>
        <v>14.294117646933405</v>
      </c>
      <c r="K403" s="21">
        <f t="shared" si="104"/>
        <v>17.780487804684338</v>
      </c>
      <c r="L403" s="26">
        <f t="shared" si="107"/>
        <v>1.7608695652001434</v>
      </c>
      <c r="M403" s="26">
        <f t="shared" si="108"/>
        <v>1.5882352941036153</v>
      </c>
      <c r="N403" s="26">
        <f t="shared" si="109"/>
        <v>1.9756097560758497</v>
      </c>
      <c r="O403" s="18">
        <f t="shared" si="110"/>
        <v>-74.66770413741473</v>
      </c>
      <c r="P403" s="18">
        <f t="shared" si="111"/>
        <v>74.66770413741473</v>
      </c>
      <c r="Q403" s="31">
        <f t="shared" si="112"/>
        <v>-700.0000000000684</v>
      </c>
      <c r="R403" s="31">
        <f t="shared" si="118"/>
        <v>-700.0000000000546</v>
      </c>
      <c r="S403" s="31">
        <f t="shared" si="119"/>
        <v>-700.0000000000856</v>
      </c>
    </row>
    <row r="404" spans="1:19" ht="12.75">
      <c r="A404" s="19">
        <f t="shared" si="113"/>
        <v>15.76216216201</v>
      </c>
      <c r="B404" s="3">
        <f aca="true" t="shared" si="120" ref="B404:B419">+D404-E404</f>
        <v>0.18500000000179995</v>
      </c>
      <c r="C404" s="3">
        <f t="shared" si="106"/>
        <v>-100</v>
      </c>
      <c r="D404" s="3">
        <v>60.1850000000018</v>
      </c>
      <c r="E404" s="3">
        <v>60</v>
      </c>
      <c r="F404" s="20">
        <f t="shared" si="114"/>
      </c>
      <c r="G404" s="20">
        <f t="shared" si="115"/>
      </c>
      <c r="H404" s="20">
        <f t="shared" si="116"/>
      </c>
      <c r="I404" s="21">
        <f t="shared" si="117"/>
        <v>15.76216216201</v>
      </c>
      <c r="J404" s="21">
        <f t="shared" si="105"/>
        <v>14.224390243778407</v>
      </c>
      <c r="K404" s="21">
        <f t="shared" si="104"/>
        <v>17.67272727253616</v>
      </c>
      <c r="L404" s="26">
        <f t="shared" si="107"/>
        <v>1.7513513513343113</v>
      </c>
      <c r="M404" s="26">
        <f t="shared" si="108"/>
        <v>1.5804878048641717</v>
      </c>
      <c r="N404" s="26">
        <f t="shared" si="109"/>
        <v>1.9636363636149423</v>
      </c>
      <c r="O404" s="18">
        <f t="shared" si="110"/>
        <v>-74.66770413741473</v>
      </c>
      <c r="P404" s="18">
        <f t="shared" si="111"/>
        <v>74.66770413741473</v>
      </c>
      <c r="Q404" s="31">
        <f t="shared" si="112"/>
        <v>-700.0000000000684</v>
      </c>
      <c r="R404" s="31">
        <f t="shared" si="118"/>
        <v>-700.0000000000546</v>
      </c>
      <c r="S404" s="31">
        <f t="shared" si="119"/>
        <v>-700.0000000000855</v>
      </c>
    </row>
    <row r="405" spans="1:19" ht="12.75">
      <c r="A405" s="19">
        <f t="shared" si="113"/>
        <v>15.677419354688382</v>
      </c>
      <c r="B405" s="3">
        <f t="shared" si="120"/>
        <v>0.18600000000179762</v>
      </c>
      <c r="C405" s="3">
        <f t="shared" si="106"/>
        <v>-100</v>
      </c>
      <c r="D405" s="3">
        <v>60.1860000000018</v>
      </c>
      <c r="E405" s="3">
        <v>60</v>
      </c>
      <c r="F405" s="20">
        <f t="shared" si="114"/>
      </c>
      <c r="G405" s="20">
        <f t="shared" si="115"/>
      </c>
      <c r="H405" s="20">
        <f t="shared" si="116"/>
      </c>
      <c r="I405" s="21">
        <f t="shared" si="117"/>
        <v>15.677419354688382</v>
      </c>
      <c r="J405" s="21">
        <f t="shared" si="105"/>
        <v>14.155339805702578</v>
      </c>
      <c r="K405" s="21">
        <f t="shared" si="104"/>
        <v>17.5662650600524</v>
      </c>
      <c r="L405" s="26">
        <f t="shared" si="107"/>
        <v>1.7419354838541323</v>
      </c>
      <c r="M405" s="26">
        <f t="shared" si="108"/>
        <v>1.5728155339668575</v>
      </c>
      <c r="N405" s="26">
        <f t="shared" si="109"/>
        <v>1.9518072288945263</v>
      </c>
      <c r="O405" s="18">
        <f t="shared" si="110"/>
        <v>-74.66770413741473</v>
      </c>
      <c r="P405" s="18">
        <f t="shared" si="111"/>
        <v>74.66770413741473</v>
      </c>
      <c r="Q405" s="31">
        <f t="shared" si="112"/>
        <v>-700.0000000000684</v>
      </c>
      <c r="R405" s="31">
        <f t="shared" si="118"/>
        <v>-700.0000000000547</v>
      </c>
      <c r="S405" s="31">
        <f t="shared" si="119"/>
        <v>-700.0000000000855</v>
      </c>
    </row>
    <row r="406" spans="1:19" ht="12.75">
      <c r="A406" s="19">
        <f t="shared" si="113"/>
        <v>15.593582887551419</v>
      </c>
      <c r="B406" s="3">
        <f t="shared" si="120"/>
        <v>0.1870000000018024</v>
      </c>
      <c r="C406" s="3">
        <f t="shared" si="106"/>
        <v>-100</v>
      </c>
      <c r="D406" s="3">
        <v>60.1870000000018</v>
      </c>
      <c r="E406" s="3">
        <v>60</v>
      </c>
      <c r="F406" s="20">
        <f t="shared" si="114"/>
      </c>
      <c r="G406" s="20">
        <f t="shared" si="115"/>
      </c>
      <c r="H406" s="20">
        <f t="shared" si="116"/>
      </c>
      <c r="I406" s="21">
        <f t="shared" si="117"/>
        <v>15.593582887551419</v>
      </c>
      <c r="J406" s="21">
        <f t="shared" si="105"/>
        <v>14.086956521617328</v>
      </c>
      <c r="K406" s="21">
        <f t="shared" si="104"/>
        <v>17.461077844124574</v>
      </c>
      <c r="L406" s="26">
        <f t="shared" si="107"/>
        <v>1.732620320838915</v>
      </c>
      <c r="M406" s="26">
        <f t="shared" si="108"/>
        <v>1.565217391290719</v>
      </c>
      <c r="N406" s="26">
        <f t="shared" si="109"/>
        <v>1.9401197604581022</v>
      </c>
      <c r="O406" s="18">
        <f t="shared" si="110"/>
        <v>-74.66770413741473</v>
      </c>
      <c r="P406" s="18">
        <f t="shared" si="111"/>
        <v>74.66770413741473</v>
      </c>
      <c r="Q406" s="31">
        <f t="shared" si="112"/>
        <v>-700.0000000000684</v>
      </c>
      <c r="R406" s="31">
        <f t="shared" si="118"/>
        <v>-700.0000000000547</v>
      </c>
      <c r="S406" s="31">
        <f t="shared" si="119"/>
        <v>-700.0000000000853</v>
      </c>
    </row>
    <row r="407" spans="1:19" ht="12.75">
      <c r="A407" s="19">
        <f t="shared" si="113"/>
        <v>15.510638297725006</v>
      </c>
      <c r="B407" s="3">
        <f t="shared" si="120"/>
        <v>0.18800000000180006</v>
      </c>
      <c r="C407" s="3">
        <f t="shared" si="106"/>
        <v>-100</v>
      </c>
      <c r="D407" s="3">
        <v>60.1880000000018</v>
      </c>
      <c r="E407" s="3">
        <v>60</v>
      </c>
      <c r="F407" s="20">
        <f t="shared" si="114"/>
      </c>
      <c r="G407" s="20">
        <f t="shared" si="115"/>
      </c>
      <c r="H407" s="20">
        <f t="shared" si="116"/>
      </c>
      <c r="I407" s="21">
        <f t="shared" si="117"/>
        <v>15.510638297725006</v>
      </c>
      <c r="J407" s="21">
        <f t="shared" si="105"/>
        <v>14.019230769110298</v>
      </c>
      <c r="K407" s="21">
        <f t="shared" si="104"/>
        <v>17.35714285695852</v>
      </c>
      <c r="L407" s="26">
        <f t="shared" si="107"/>
        <v>1.7234042553026476</v>
      </c>
      <c r="M407" s="26">
        <f t="shared" si="108"/>
        <v>1.5576923076788272</v>
      </c>
      <c r="N407" s="26">
        <f t="shared" si="109"/>
        <v>1.9285714285507642</v>
      </c>
      <c r="O407" s="18">
        <f t="shared" si="110"/>
        <v>-74.66770413741473</v>
      </c>
      <c r="P407" s="18">
        <f t="shared" si="111"/>
        <v>74.66770413741473</v>
      </c>
      <c r="Q407" s="31">
        <f t="shared" si="112"/>
        <v>-700.0000000000684</v>
      </c>
      <c r="R407" s="31">
        <f t="shared" si="118"/>
        <v>-700.0000000000547</v>
      </c>
      <c r="S407" s="31">
        <f t="shared" si="119"/>
        <v>-700.0000000000853</v>
      </c>
    </row>
    <row r="408" spans="1:19" ht="12.75">
      <c r="A408" s="19">
        <f t="shared" si="113"/>
        <v>15.428571428417724</v>
      </c>
      <c r="B408" s="3">
        <f t="shared" si="120"/>
        <v>0.1890000000018972</v>
      </c>
      <c r="C408" s="3">
        <f t="shared" si="106"/>
        <v>-100</v>
      </c>
      <c r="D408" s="3">
        <v>60.1890000000019</v>
      </c>
      <c r="E408" s="3">
        <v>60</v>
      </c>
      <c r="F408" s="20">
        <f t="shared" si="114"/>
      </c>
      <c r="G408" s="20">
        <f t="shared" si="115"/>
      </c>
      <c r="H408" s="20">
        <f t="shared" si="116"/>
      </c>
      <c r="I408" s="21">
        <f t="shared" si="117"/>
        <v>15.428571428417724</v>
      </c>
      <c r="J408" s="21">
        <f t="shared" si="105"/>
        <v>13.952153109922044</v>
      </c>
      <c r="K408" s="21">
        <f t="shared" si="104"/>
        <v>17.25443786963041</v>
      </c>
      <c r="L408" s="26">
        <f t="shared" si="107"/>
        <v>1.7142857142685057</v>
      </c>
      <c r="M408" s="26">
        <f t="shared" si="108"/>
        <v>1.5502392344356881</v>
      </c>
      <c r="N408" s="26">
        <f t="shared" si="109"/>
        <v>1.9171597632920871</v>
      </c>
      <c r="O408" s="18">
        <f t="shared" si="110"/>
        <v>-74.66770413741473</v>
      </c>
      <c r="P408" s="18">
        <f t="shared" si="111"/>
        <v>74.66770413741473</v>
      </c>
      <c r="Q408" s="31">
        <f t="shared" si="112"/>
        <v>-700.0000000000684</v>
      </c>
      <c r="R408" s="31">
        <f t="shared" si="118"/>
        <v>-700.0000000000547</v>
      </c>
      <c r="S408" s="31">
        <f t="shared" si="119"/>
        <v>-700.0000000000849</v>
      </c>
    </row>
    <row r="409" spans="1:19" ht="12.75">
      <c r="A409" s="19">
        <f t="shared" si="113"/>
        <v>15.347368420900162</v>
      </c>
      <c r="B409" s="3">
        <f t="shared" si="120"/>
        <v>0.19000000000190198</v>
      </c>
      <c r="C409" s="3">
        <f t="shared" si="106"/>
        <v>-100</v>
      </c>
      <c r="D409" s="3">
        <v>60.1900000000019</v>
      </c>
      <c r="E409" s="3">
        <v>60</v>
      </c>
      <c r="F409" s="20">
        <f t="shared" si="114"/>
      </c>
      <c r="G409" s="20">
        <f t="shared" si="115"/>
      </c>
      <c r="H409" s="20">
        <f t="shared" si="116"/>
      </c>
      <c r="I409" s="21">
        <f t="shared" si="117"/>
        <v>15.347368420900162</v>
      </c>
      <c r="J409" s="21">
        <f t="shared" si="105"/>
        <v>13.885714285589367</v>
      </c>
      <c r="K409" s="21">
        <f t="shared" si="104"/>
        <v>17.152941176280294</v>
      </c>
      <c r="L409" s="26">
        <f t="shared" si="107"/>
        <v>1.7052631578776662</v>
      </c>
      <c r="M409" s="26">
        <f t="shared" si="108"/>
        <v>1.542857142843169</v>
      </c>
      <c r="N409" s="26">
        <f t="shared" si="109"/>
        <v>1.9058823529198528</v>
      </c>
      <c r="O409" s="18">
        <f t="shared" si="110"/>
        <v>-74.66770413741473</v>
      </c>
      <c r="P409" s="18">
        <f t="shared" si="111"/>
        <v>74.66770413741473</v>
      </c>
      <c r="Q409" s="31">
        <f t="shared" si="112"/>
        <v>-700.0000000000684</v>
      </c>
      <c r="R409" s="31">
        <f t="shared" si="118"/>
        <v>-700.0000000000549</v>
      </c>
      <c r="S409" s="31">
        <f t="shared" si="119"/>
        <v>-700.0000000000849</v>
      </c>
    </row>
    <row r="410" spans="1:19" ht="12.75">
      <c r="A410" s="19">
        <f t="shared" si="113"/>
        <v>15.267015706655597</v>
      </c>
      <c r="B410" s="3">
        <f t="shared" si="120"/>
        <v>0.19100000000189965</v>
      </c>
      <c r="C410" s="3">
        <f t="shared" si="106"/>
        <v>-100</v>
      </c>
      <c r="D410" s="3">
        <v>60.1910000000019</v>
      </c>
      <c r="E410" s="3">
        <v>60</v>
      </c>
      <c r="F410" s="20">
        <f t="shared" si="114"/>
      </c>
      <c r="G410" s="20">
        <f t="shared" si="115"/>
      </c>
      <c r="H410" s="20">
        <f t="shared" si="116"/>
      </c>
      <c r="I410" s="21">
        <f t="shared" si="117"/>
        <v>15.267015706655597</v>
      </c>
      <c r="J410" s="21">
        <f t="shared" si="105"/>
        <v>13.819905213146564</v>
      </c>
      <c r="K410" s="21">
        <f t="shared" si="104"/>
        <v>17.052631578759534</v>
      </c>
      <c r="L410" s="26">
        <f t="shared" si="107"/>
        <v>1.6963350785171598</v>
      </c>
      <c r="M410" s="26">
        <f t="shared" si="108"/>
        <v>1.5355450236828578</v>
      </c>
      <c r="N410" s="26">
        <f t="shared" si="109"/>
        <v>1.8947368420842141</v>
      </c>
      <c r="O410" s="18">
        <f t="shared" si="110"/>
        <v>-74.66770413741473</v>
      </c>
      <c r="P410" s="18">
        <f t="shared" si="111"/>
        <v>74.66770413741473</v>
      </c>
      <c r="Q410" s="31">
        <f t="shared" si="112"/>
        <v>-700.0000000000684</v>
      </c>
      <c r="R410" s="31">
        <f t="shared" si="118"/>
        <v>-700.000000000055</v>
      </c>
      <c r="S410" s="31">
        <f t="shared" si="119"/>
        <v>-700.0000000000847</v>
      </c>
    </row>
    <row r="411" spans="1:19" ht="12.75">
      <c r="A411" s="19">
        <f t="shared" si="113"/>
        <v>15.18749999985107</v>
      </c>
      <c r="B411" s="3">
        <f t="shared" si="120"/>
        <v>0.19200000000189732</v>
      </c>
      <c r="C411" s="3">
        <f t="shared" si="106"/>
        <v>-100</v>
      </c>
      <c r="D411" s="3">
        <v>60.1920000000019</v>
      </c>
      <c r="E411" s="3">
        <v>60</v>
      </c>
      <c r="F411" s="20">
        <f t="shared" si="114"/>
      </c>
      <c r="G411" s="20">
        <f t="shared" si="115"/>
      </c>
      <c r="H411" s="20">
        <f t="shared" si="116"/>
      </c>
      <c r="I411" s="21">
        <f t="shared" si="117"/>
        <v>15.18749999985107</v>
      </c>
      <c r="J411" s="21">
        <f t="shared" si="105"/>
        <v>13.754716981009816</v>
      </c>
      <c r="K411" s="21">
        <f t="shared" si="104"/>
        <v>16.953488371907603</v>
      </c>
      <c r="L411" s="26">
        <f t="shared" si="107"/>
        <v>1.6874999999833242</v>
      </c>
      <c r="M411" s="26">
        <f t="shared" si="108"/>
        <v>1.528301886778775</v>
      </c>
      <c r="N411" s="26">
        <f t="shared" si="109"/>
        <v>1.8837209302117788</v>
      </c>
      <c r="O411" s="18">
        <f t="shared" si="110"/>
        <v>-74.66770413741473</v>
      </c>
      <c r="P411" s="18">
        <f t="shared" si="111"/>
        <v>74.66770413741473</v>
      </c>
      <c r="Q411" s="31">
        <f t="shared" si="112"/>
        <v>-700.0000000000684</v>
      </c>
      <c r="R411" s="31">
        <f t="shared" si="118"/>
        <v>-700.000000000055</v>
      </c>
      <c r="S411" s="31">
        <f t="shared" si="119"/>
        <v>-700.0000000000847</v>
      </c>
    </row>
    <row r="412" spans="1:19" ht="12.75">
      <c r="A412" s="19">
        <f t="shared" si="113"/>
        <v>15.108808290007682</v>
      </c>
      <c r="B412" s="3">
        <f t="shared" si="120"/>
        <v>0.1930000000019021</v>
      </c>
      <c r="C412" s="3">
        <f t="shared" si="106"/>
        <v>-100</v>
      </c>
      <c r="D412" s="3">
        <v>60.1930000000019</v>
      </c>
      <c r="E412" s="3">
        <v>60</v>
      </c>
      <c r="F412" s="20">
        <f t="shared" si="114"/>
      </c>
      <c r="G412" s="20">
        <f t="shared" si="115"/>
      </c>
      <c r="H412" s="20">
        <f t="shared" si="116"/>
      </c>
      <c r="I412" s="21">
        <f t="shared" si="117"/>
        <v>15.108808290007682</v>
      </c>
      <c r="J412" s="21">
        <f t="shared" si="105"/>
        <v>13.690140844949006</v>
      </c>
      <c r="K412" s="21">
        <f t="shared" si="104"/>
        <v>16.85549132929603</v>
      </c>
      <c r="L412" s="26">
        <f t="shared" si="107"/>
        <v>1.6787564766673928</v>
      </c>
      <c r="M412" s="26">
        <f t="shared" si="108"/>
        <v>1.5211267605497965</v>
      </c>
      <c r="N412" s="26">
        <f t="shared" si="109"/>
        <v>1.8728323699216047</v>
      </c>
      <c r="O412" s="18">
        <f t="shared" si="110"/>
        <v>-74.66770413741473</v>
      </c>
      <c r="P412" s="18">
        <f t="shared" si="111"/>
        <v>74.66770413741473</v>
      </c>
      <c r="Q412" s="31">
        <f t="shared" si="112"/>
        <v>-700.0000000000684</v>
      </c>
      <c r="R412" s="31">
        <f t="shared" si="118"/>
        <v>-700.000000000055</v>
      </c>
      <c r="S412" s="31">
        <f t="shared" si="119"/>
        <v>-700.0000000000847</v>
      </c>
    </row>
    <row r="413" spans="1:19" ht="12.75">
      <c r="A413" s="19">
        <f t="shared" si="113"/>
        <v>15.030927834905494</v>
      </c>
      <c r="B413" s="3">
        <f t="shared" si="120"/>
        <v>0.19400000000189976</v>
      </c>
      <c r="C413" s="3">
        <f t="shared" si="106"/>
        <v>-100</v>
      </c>
      <c r="D413" s="3">
        <v>60.1940000000019</v>
      </c>
      <c r="E413" s="3">
        <v>60</v>
      </c>
      <c r="F413" s="20">
        <f t="shared" si="114"/>
      </c>
      <c r="G413" s="20">
        <f t="shared" si="115"/>
      </c>
      <c r="H413" s="20">
        <f t="shared" si="116"/>
      </c>
      <c r="I413" s="21">
        <f t="shared" si="117"/>
        <v>15.030927834905494</v>
      </c>
      <c r="J413" s="21">
        <f t="shared" si="105"/>
        <v>13.626168224178935</v>
      </c>
      <c r="K413" s="21">
        <f t="shared" si="104"/>
        <v>16.75862068947377</v>
      </c>
      <c r="L413" s="26">
        <f t="shared" si="107"/>
        <v>1.6701030927671505</v>
      </c>
      <c r="M413" s="26">
        <f t="shared" si="108"/>
        <v>1.5140186915753444</v>
      </c>
      <c r="N413" s="26">
        <f t="shared" si="109"/>
        <v>1.8620689654969105</v>
      </c>
      <c r="O413" s="18">
        <f t="shared" si="110"/>
        <v>-74.66770413741473</v>
      </c>
      <c r="P413" s="18">
        <f t="shared" si="111"/>
        <v>74.66770413741473</v>
      </c>
      <c r="Q413" s="31">
        <f t="shared" si="112"/>
        <v>-700.0000000000684</v>
      </c>
      <c r="R413" s="31">
        <f t="shared" si="118"/>
        <v>-700.0000000000553</v>
      </c>
      <c r="S413" s="31">
        <f t="shared" si="119"/>
        <v>-700.0000000000846</v>
      </c>
    </row>
    <row r="414" spans="1:19" ht="12.75">
      <c r="A414" s="19">
        <f t="shared" si="113"/>
        <v>14.95384615370178</v>
      </c>
      <c r="B414" s="3">
        <f t="shared" si="120"/>
        <v>0.19500000000189743</v>
      </c>
      <c r="C414" s="3">
        <f t="shared" si="106"/>
        <v>-100</v>
      </c>
      <c r="D414" s="3">
        <v>60.1950000000019</v>
      </c>
      <c r="E414" s="3">
        <v>60</v>
      </c>
      <c r="F414" s="20">
        <f t="shared" si="114"/>
      </c>
      <c r="G414" s="20">
        <f t="shared" si="115"/>
      </c>
      <c r="H414" s="20">
        <f t="shared" si="116"/>
      </c>
      <c r="I414" s="21">
        <f t="shared" si="117"/>
        <v>14.95384615370178</v>
      </c>
      <c r="J414" s="21">
        <f t="shared" si="105"/>
        <v>13.562790697555554</v>
      </c>
      <c r="K414" s="21">
        <f t="shared" si="104"/>
        <v>16.66285714267804</v>
      </c>
      <c r="L414" s="26">
        <f t="shared" si="107"/>
        <v>1.661538461522294</v>
      </c>
      <c r="M414" s="26">
        <f t="shared" si="108"/>
        <v>1.506976744172747</v>
      </c>
      <c r="N414" s="26">
        <f t="shared" si="109"/>
        <v>1.851428571408497</v>
      </c>
      <c r="O414" s="18">
        <f t="shared" si="110"/>
        <v>-74.66770413741473</v>
      </c>
      <c r="P414" s="18">
        <f t="shared" si="111"/>
        <v>74.66770413741473</v>
      </c>
      <c r="Q414" s="31">
        <f t="shared" si="112"/>
        <v>-700.0000000000684</v>
      </c>
      <c r="R414" s="31">
        <f t="shared" si="118"/>
        <v>-700.0000000000553</v>
      </c>
      <c r="S414" s="31">
        <f t="shared" si="119"/>
        <v>-700.0000000000846</v>
      </c>
    </row>
    <row r="415" spans="1:19" ht="12.75">
      <c r="A415" s="19">
        <f t="shared" si="113"/>
        <v>14.877551020264903</v>
      </c>
      <c r="B415" s="3">
        <f t="shared" si="120"/>
        <v>0.1960000000019022</v>
      </c>
      <c r="C415" s="3">
        <f t="shared" si="106"/>
        <v>-100</v>
      </c>
      <c r="D415" s="3">
        <v>60.1960000000019</v>
      </c>
      <c r="E415" s="3">
        <v>60</v>
      </c>
      <c r="F415" s="20">
        <f t="shared" si="114"/>
      </c>
      <c r="G415" s="20">
        <f t="shared" si="115"/>
      </c>
      <c r="H415" s="20">
        <f t="shared" si="116"/>
      </c>
      <c r="I415" s="21">
        <f t="shared" si="117"/>
        <v>14.877551020264903</v>
      </c>
      <c r="J415" s="21">
        <f t="shared" si="105"/>
        <v>13.49999999988194</v>
      </c>
      <c r="K415" s="21">
        <f t="shared" si="104"/>
        <v>16.568181818004298</v>
      </c>
      <c r="L415" s="26">
        <f t="shared" si="107"/>
        <v>1.6530612244737526</v>
      </c>
      <c r="M415" s="26">
        <f t="shared" si="108"/>
        <v>1.4999999999867901</v>
      </c>
      <c r="N415" s="26">
        <f t="shared" si="109"/>
        <v>1.8409090908891939</v>
      </c>
      <c r="O415" s="18">
        <f t="shared" si="110"/>
        <v>-74.66770413741473</v>
      </c>
      <c r="P415" s="18">
        <f t="shared" si="111"/>
        <v>74.66770413741473</v>
      </c>
      <c r="Q415" s="31">
        <f t="shared" si="112"/>
        <v>-700.0000000000684</v>
      </c>
      <c r="R415" s="31">
        <f t="shared" si="118"/>
        <v>-700.0000000000553</v>
      </c>
      <c r="S415" s="31">
        <f t="shared" si="119"/>
        <v>-700.0000000000842</v>
      </c>
    </row>
    <row r="416" spans="1:19" ht="12.75">
      <c r="A416" s="19">
        <f t="shared" si="113"/>
        <v>14.802030456711163</v>
      </c>
      <c r="B416" s="3">
        <f t="shared" si="120"/>
        <v>0.19700000000189988</v>
      </c>
      <c r="C416" s="3">
        <f t="shared" si="106"/>
        <v>-100</v>
      </c>
      <c r="D416" s="3">
        <v>60.1970000000019</v>
      </c>
      <c r="E416" s="3">
        <v>60</v>
      </c>
      <c r="F416" s="20">
        <f t="shared" si="114"/>
      </c>
      <c r="G416" s="20">
        <f t="shared" si="115"/>
      </c>
      <c r="H416" s="20">
        <f t="shared" si="116"/>
      </c>
      <c r="I416" s="21">
        <f t="shared" si="117"/>
        <v>14.802030456711163</v>
      </c>
      <c r="J416" s="21">
        <f t="shared" si="105"/>
        <v>13.437788018316354</v>
      </c>
      <c r="K416" s="21">
        <f t="shared" si="104"/>
        <v>16.474576271011145</v>
      </c>
      <c r="L416" s="26">
        <f t="shared" si="107"/>
        <v>1.6446700507455598</v>
      </c>
      <c r="M416" s="26">
        <f t="shared" si="108"/>
        <v>1.4930875575906144</v>
      </c>
      <c r="N416" s="26">
        <f t="shared" si="109"/>
        <v>1.8305084745566227</v>
      </c>
      <c r="O416" s="18">
        <f t="shared" si="110"/>
        <v>-74.66770413741473</v>
      </c>
      <c r="P416" s="18">
        <f t="shared" si="111"/>
        <v>74.66770413741473</v>
      </c>
      <c r="Q416" s="31">
        <f t="shared" si="112"/>
        <v>-700.0000000000684</v>
      </c>
      <c r="R416" s="31">
        <f t="shared" si="118"/>
        <v>-700.0000000000555</v>
      </c>
      <c r="S416" s="31">
        <f t="shared" si="119"/>
        <v>-700.0000000000842</v>
      </c>
    </row>
    <row r="417" spans="1:19" ht="12.75">
      <c r="A417" s="19">
        <f t="shared" si="113"/>
        <v>14.727272727132704</v>
      </c>
      <c r="B417" s="3">
        <f t="shared" si="120"/>
        <v>0.19800000000189755</v>
      </c>
      <c r="C417" s="3">
        <f t="shared" si="106"/>
        <v>-100</v>
      </c>
      <c r="D417" s="3">
        <v>60.1980000000019</v>
      </c>
      <c r="E417" s="3">
        <v>60</v>
      </c>
      <c r="F417" s="20">
        <f t="shared" si="114"/>
      </c>
      <c r="G417" s="20">
        <f t="shared" si="115"/>
      </c>
      <c r="H417" s="20">
        <f t="shared" si="116"/>
      </c>
      <c r="I417" s="21">
        <f t="shared" si="117"/>
        <v>14.727272727132704</v>
      </c>
      <c r="J417" s="21">
        <f t="shared" si="105"/>
        <v>13.376146788875218</v>
      </c>
      <c r="K417" s="21">
        <f t="shared" si="104"/>
        <v>16.382022471737002</v>
      </c>
      <c r="L417" s="26">
        <f t="shared" si="107"/>
        <v>1.6363636363479541</v>
      </c>
      <c r="M417" s="26">
        <f t="shared" si="108"/>
        <v>1.4862385320971547</v>
      </c>
      <c r="N417" s="26">
        <f t="shared" si="109"/>
        <v>1.820224719081719</v>
      </c>
      <c r="O417" s="18">
        <f t="shared" si="110"/>
        <v>-74.66770413741473</v>
      </c>
      <c r="P417" s="18">
        <f t="shared" si="111"/>
        <v>74.66770413741473</v>
      </c>
      <c r="Q417" s="31">
        <f t="shared" si="112"/>
        <v>-700.0000000000684</v>
      </c>
      <c r="R417" s="31">
        <f t="shared" si="118"/>
        <v>-700.0000000000555</v>
      </c>
      <c r="S417" s="31">
        <f t="shared" si="119"/>
        <v>-700.0000000000842</v>
      </c>
    </row>
    <row r="418" spans="1:19" ht="12.75">
      <c r="A418" s="19">
        <f t="shared" si="113"/>
        <v>14.653266331519326</v>
      </c>
      <c r="B418" s="3">
        <f t="shared" si="120"/>
        <v>0.19900000000190232</v>
      </c>
      <c r="C418" s="3">
        <f t="shared" si="106"/>
        <v>-100</v>
      </c>
      <c r="D418" s="3">
        <v>60.1990000000019</v>
      </c>
      <c r="E418" s="3">
        <v>60</v>
      </c>
      <c r="F418" s="20">
        <f t="shared" si="114"/>
      </c>
      <c r="G418" s="20">
        <f t="shared" si="115"/>
      </c>
      <c r="H418" s="20">
        <f t="shared" si="116"/>
      </c>
      <c r="I418" s="21">
        <f t="shared" si="117"/>
        <v>14.653266331519326</v>
      </c>
      <c r="J418" s="21">
        <f t="shared" si="105"/>
        <v>13.315068493035845</v>
      </c>
      <c r="K418" s="21">
        <f t="shared" si="104"/>
        <v>16.29050279312448</v>
      </c>
      <c r="L418" s="26">
        <f t="shared" si="107"/>
        <v>1.6281407035020237</v>
      </c>
      <c r="M418" s="26">
        <f t="shared" si="108"/>
        <v>1.4794520547816694</v>
      </c>
      <c r="N418" s="26">
        <f t="shared" si="109"/>
        <v>1.810055865902551</v>
      </c>
      <c r="O418" s="18">
        <f t="shared" si="110"/>
        <v>-74.66770413741473</v>
      </c>
      <c r="P418" s="18">
        <f t="shared" si="111"/>
        <v>74.66770413741473</v>
      </c>
      <c r="Q418" s="31">
        <f t="shared" si="112"/>
        <v>-700.0000000000684</v>
      </c>
      <c r="R418" s="31">
        <f t="shared" si="118"/>
        <v>-700.0000000000555</v>
      </c>
      <c r="S418" s="31">
        <f t="shared" si="119"/>
        <v>-700.0000000000842</v>
      </c>
    </row>
    <row r="419" spans="1:19" ht="12.75">
      <c r="A419" s="19">
        <f t="shared" si="113"/>
        <v>14.579999999862595</v>
      </c>
      <c r="B419" s="3">
        <f t="shared" si="120"/>
        <v>0.2000000000019</v>
      </c>
      <c r="C419" s="3">
        <f t="shared" si="106"/>
        <v>-100</v>
      </c>
      <c r="D419" s="3">
        <v>60.2000000000019</v>
      </c>
      <c r="E419" s="3">
        <v>60</v>
      </c>
      <c r="F419" s="20">
        <f t="shared" si="114"/>
      </c>
      <c r="G419" s="20">
        <f t="shared" si="115"/>
      </c>
      <c r="H419" s="20">
        <f t="shared" si="116"/>
      </c>
      <c r="I419" s="21">
        <f t="shared" si="117"/>
        <v>14.579999999862595</v>
      </c>
      <c r="J419" s="21">
        <f t="shared" si="105"/>
        <v>13.2545454544318</v>
      </c>
      <c r="K419" s="21">
        <f t="shared" si="104"/>
        <v>16.19999999983051</v>
      </c>
      <c r="L419" s="26">
        <f t="shared" si="107"/>
        <v>1.6199999999846098</v>
      </c>
      <c r="M419" s="26">
        <f t="shared" si="108"/>
        <v>1.4727272727145535</v>
      </c>
      <c r="N419" s="26">
        <f t="shared" si="109"/>
        <v>1.7999999999809997</v>
      </c>
      <c r="O419" s="18">
        <f t="shared" si="110"/>
        <v>-74.66770413741473</v>
      </c>
      <c r="P419" s="18">
        <f t="shared" si="111"/>
        <v>74.66770413741473</v>
      </c>
      <c r="Q419" s="31">
        <f t="shared" si="112"/>
        <v>-700.0000000000684</v>
      </c>
      <c r="R419" s="31">
        <f t="shared" si="118"/>
        <v>-700.0000000000556</v>
      </c>
      <c r="S419" s="31">
        <f t="shared" si="119"/>
        <v>-700.000000000084</v>
      </c>
    </row>
  </sheetData>
  <sheetProtection sheet="1" objects="1" scenarios="1"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Hils, Doug</dc:creator>
  <cp:keywords/>
  <dc:description/>
  <cp:lastModifiedBy>Wendy Muller</cp:lastModifiedBy>
  <cp:lastPrinted>2008-11-03T18:59:13Z</cp:lastPrinted>
  <dcterms:created xsi:type="dcterms:W3CDTF">2006-04-19T12:52:09Z</dcterms:created>
  <dcterms:modified xsi:type="dcterms:W3CDTF">2016-07-28T18:24:42Z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NERCASSETID-650-111</vt:lpwstr>
  </property>
  <property fmtid="{D5CDD505-2E9C-101B-9397-08002B2CF9AE}" pid="4" name="_dlc_DocIdItemGu">
    <vt:lpwstr>872bc570-143e-4ff6-bbed-b24bd43f64b2</vt:lpwstr>
  </property>
  <property fmtid="{D5CDD505-2E9C-101B-9397-08002B2CF9AE}" pid="5" name="_dlc_DocIdU">
    <vt:lpwstr>http://www.qa.nerc.com/pa/Stand/_layouts/DocIdRedir.aspx?ID=NERCASSETID-650-111, NERCASSETID-650-111</vt:lpwstr>
  </property>
  <property fmtid="{D5CDD505-2E9C-101B-9397-08002B2CF9AE}" pid="6" name="display_urn:schemas-microsoft-com:office:office#Edit">
    <vt:lpwstr>qa\mullerw</vt:lpwstr>
  </property>
  <property fmtid="{D5CDD505-2E9C-101B-9397-08002B2CF9AE}" pid="7" name="display_urn:schemas-microsoft-com:office:office#Auth">
    <vt:lpwstr>qa\mullerw</vt:lpwstr>
  </property>
</Properties>
</file>